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mp" ContentType="image/bmp"/>
  <Default Extension="jpeg" ContentType="image/jpeg"/>
  <Default Extension="png" ContentType="image/png"/>
  <Default Extension="gif" ContentType="image/gif"/>
  <Default Extension="tif" ContentType="image/tif"/>
  <Default Extension="emf" ContentType="image/x-emf"/>
  <Default Extension="wmf" ContentType="image/wmf"/>
  <Default Extension="pct" ContentType="image/pct"/>
  <Default Extension="pcx" ContentType="image/pcx"/>
  <Default Extension="tga" ContentType="image/tga"/>
  <Default Extension="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 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0" userName="Ray"/>
  <workbookPr defaultThemeVersion="124226" updateLinks="always"/>
  <bookViews>
    <workbookView activeTab="0" xWindow="240" yWindow="60" windowWidth="28920" windowHeight="13935" tabRatio="500"/>
  </bookViews>
  <sheets>
    <sheet name="Sheet1" sheetId="7232" r:id="rId4"/>
    <sheet name="Sheet2" sheetId="7402" r:id="rId5"/>
    <sheet name="Fit" sheetId="7430" r:id="rId6"/>
  </sheets>
  <extLst>
    <ext uri="smNativeData">
      <pm:revision xmlns:pm="pm" day="1392483887" val="682"/>
    </ext>
  </extLst>
</workbook>
</file>

<file path=xl/sharedStrings.xml><?xml version="1.0" encoding="utf-8"?>
<sst xmlns="http://schemas.openxmlformats.org/spreadsheetml/2006/main" count="316" uniqueCount="102">
  <si>
    <t>School</t>
  </si>
  <si>
    <t>Location</t>
  </si>
  <si>
    <t>Fit</t>
  </si>
  <si>
    <t>Type</t>
  </si>
  <si>
    <t>Size</t>
  </si>
  <si>
    <t>Setting</t>
  </si>
  <si>
    <t>Acceptance Rate</t>
  </si>
  <si>
    <t>Cost</t>
  </si>
  <si>
    <t>Total Cost w/ Financial Aid</t>
  </si>
  <si>
    <t>Political</t>
  </si>
  <si>
    <t>Endowment</t>
  </si>
  <si>
    <t>Endowment per student</t>
  </si>
  <si>
    <t>Safety Rank Higher is better</t>
  </si>
  <si>
    <t>PhD Production</t>
  </si>
  <si>
    <t>Comments</t>
  </si>
  <si>
    <t>MIT</t>
  </si>
  <si>
    <t>Cambridge, Mass</t>
  </si>
  <si>
    <t>University</t>
  </si>
  <si>
    <t>Urban</t>
  </si>
  <si>
    <t>Princeton</t>
  </si>
  <si>
    <t>New Jersey</t>
  </si>
  <si>
    <t>Suburban</t>
  </si>
  <si>
    <t>Haverford</t>
  </si>
  <si>
    <t>Northwest Philly</t>
  </si>
  <si>
    <t>LAC</t>
  </si>
  <si>
    <t>very good science school.  small, liberal, preppy</t>
  </si>
  <si>
    <t>Stanford</t>
  </si>
  <si>
    <t>California</t>
  </si>
  <si>
    <t>Johns Hopkins</t>
  </si>
  <si>
    <t>Baltimore</t>
  </si>
  <si>
    <t>Cornell</t>
  </si>
  <si>
    <t>Ithaca, NY</t>
  </si>
  <si>
    <t>rural</t>
  </si>
  <si>
    <t>Case Western</t>
  </si>
  <si>
    <t>Cleveland, OH</t>
  </si>
  <si>
    <t>Tech</t>
  </si>
  <si>
    <t>urban</t>
  </si>
  <si>
    <t>Carnegie Mellon</t>
  </si>
  <si>
    <t>Pittsburgh</t>
  </si>
  <si>
    <t>College of Wooster</t>
  </si>
  <si>
    <t>Wooster, OH</t>
  </si>
  <si>
    <t>very similar to allegheny.  very high percentage of student get phd in chem.  probably more conservative laid back than allegheny</t>
  </si>
  <si>
    <t>Allegheny</t>
  </si>
  <si>
    <t>Meadville, PA</t>
  </si>
  <si>
    <t>Good science school, methodist affiliation, undergrad only</t>
  </si>
  <si>
    <t>RPI</t>
  </si>
  <si>
    <t>Albany, NY</t>
  </si>
  <si>
    <t>College Town</t>
  </si>
  <si>
    <t>Penn</t>
  </si>
  <si>
    <t>Philly</t>
  </si>
  <si>
    <t>Tufts</t>
  </si>
  <si>
    <t>Medford, Mass</t>
  </si>
  <si>
    <t>Juniata</t>
  </si>
  <si>
    <t>Huntingdon, PA</t>
  </si>
  <si>
    <t>Outside scholarships do not impact financial aid. genomic leadership initiative, undergrad only</t>
  </si>
  <si>
    <t>Bucknell</t>
  </si>
  <si>
    <t>Lewisburg</t>
  </si>
  <si>
    <t>Holy Cross</t>
  </si>
  <si>
    <t>WPI</t>
  </si>
  <si>
    <t>Worchester, Mass</t>
  </si>
  <si>
    <t>Special scholarships for chem and biochem</t>
  </si>
  <si>
    <t>Lebanon Valley College</t>
  </si>
  <si>
    <t>Annville, PA</t>
  </si>
  <si>
    <t>Rural</t>
  </si>
  <si>
    <t>Research first program</t>
  </si>
  <si>
    <t>Villanova</t>
  </si>
  <si>
    <t>Villanova, PA</t>
  </si>
  <si>
    <t>Clarkson</t>
  </si>
  <si>
    <t>Pottsdam, NY</t>
  </si>
  <si>
    <t>A long way away</t>
  </si>
  <si>
    <t>Lafayette</t>
  </si>
  <si>
    <t>Easton</t>
  </si>
  <si>
    <t>Scranton</t>
  </si>
  <si>
    <t xml:space="preserve">Offers full scholarships if meet requirements of 4.0 and 1400 SAT.  Chem seems okay </t>
  </si>
  <si>
    <t>Lehigh</t>
  </si>
  <si>
    <t>Bethlehem, PA</t>
  </si>
  <si>
    <t>Virginia Tech</t>
  </si>
  <si>
    <t>Blacksburg, VA</t>
  </si>
  <si>
    <t>Public</t>
  </si>
  <si>
    <t>Drexel</t>
  </si>
  <si>
    <t>University of Delaware</t>
  </si>
  <si>
    <t>Delaware</t>
  </si>
  <si>
    <t>Wilkes</t>
  </si>
  <si>
    <t>Wilkes-Barre</t>
  </si>
  <si>
    <t>seems okay, not overly impressed.  max scholarships appear to be $15k per year</t>
  </si>
  <si>
    <t>Westminster College</t>
  </si>
  <si>
    <t>New Willmington, PA</t>
  </si>
  <si>
    <t>Waynesburg</t>
  </si>
  <si>
    <t>Waynesburg, Pa</t>
  </si>
  <si>
    <t>Less than $30k per year total plus $15k scholarship</t>
  </si>
  <si>
    <t>Kings</t>
  </si>
  <si>
    <t>Franklin and Marshall</t>
  </si>
  <si>
    <t>Lancaster</t>
  </si>
  <si>
    <t>Lemoyne</t>
  </si>
  <si>
    <t>Western New England Univ</t>
  </si>
  <si>
    <t>Distance</t>
  </si>
  <si>
    <t>Scranton, PA</t>
  </si>
  <si>
    <t>Overall Satisfaction</t>
  </si>
  <si>
    <t>Safety</t>
  </si>
  <si>
    <t>Importance (1-10)</t>
  </si>
  <si>
    <t>(1-100)</t>
  </si>
  <si>
    <t>Test</t>
  </si>
</sst>
</file>

<file path=xl/styles.xml><?xml version="1.0" encoding="utf-8"?>
<styleSheet xmlns="http://schemas.openxmlformats.org/spreadsheetml/2006/main">
  <numFmts count="13">
    <numFmt numFmtId="5" formatCode="#,##0\ &quot;$&quot;;\-#,##0\ &quot;$&quot;"/>
    <numFmt numFmtId="6" formatCode="#,##0\ &quot;$&quot;;[Red]\-#,##0\ &quot;$&quot;"/>
    <numFmt numFmtId="7" formatCode="#,##0.00\ &quot;$&quot;;\-#,##0.00\ &quot;$&quot;"/>
    <numFmt numFmtId="8" formatCode="#,##0.00\ &quot;$&quot;;[Red]\-#,##0.00\ &quot;$&quot;"/>
    <numFmt numFmtId="42" formatCode="_-* #,##0\ &quot;$&quot;_-;\-* #,##0\ &quot;$&quot;_-;_-* &quot;-&quot;\ &quot;$&quot;_-;_-@_-"/>
    <numFmt numFmtId="41" formatCode="_-* #,##0\ _$_-;\-* #,##0\ _$_-;_-* &quot;-&quot;\ _$_-;_-@_-"/>
    <numFmt numFmtId="44" formatCode="_-* #,##0.00\ &quot;$&quot;_-;\-* #,##0.00\ &quot;$&quot;_-;_-* &quot;-&quot;??\ &quot;$&quot;_-;_-@_-"/>
    <numFmt numFmtId="43" formatCode="_-* #,##0.00\ _$_-;\-* #,##0.00\ _$_-;_-* &quot;-&quot;??\ _$_-;_-@_-"/>
    <numFmt numFmtId="9" formatCode="0%"/>
    <numFmt numFmtId="164" formatCode="[$$-409]0_);([$$-409]0)"/>
    <numFmt numFmtId="165" formatCode="[$$-409]#,##0_);([$$-409]#,##0)"/>
    <numFmt numFmtId="166" formatCode="[$$-409]0.00_);([$$-409]0.00)"/>
    <numFmt numFmtId="167" formatCode="0.0"/>
  </numFmts>
  <fonts count="13">
    <font>
      <name val="Arial"/>
      <family val="2"/>
      <sz val="10"/>
    </font>
    <font>
      <name val="Arial"/>
      <family val="2"/>
      <sz val="10"/>
    </font>
    <font>
      <name val="Arial"/>
      <family val="2"/>
      <color indexed="4"/>
      <sz val="10"/>
    </font>
    <font>
      <name val="Arial"/>
      <family val="2"/>
      <b/>
      <sz val="10"/>
    </font>
    <font>
      <name val="Arial"/>
      <family val="2"/>
      <color indexed="2"/>
      <sz val="10"/>
    </font>
    <font>
      <name val="Arial"/>
      <family val="2"/>
      <b/>
      <color indexed="2"/>
      <sz val="10"/>
    </font>
    <font>
      <name val="Arial"/>
      <family val="2"/>
      <color indexed="6"/>
      <sz val="10"/>
    </font>
    <font>
      <name val="Arial"/>
      <family val="2"/>
      <color indexed="18"/>
      <sz val="10"/>
    </font>
    <font>
      <name val="Arial"/>
      <family val="2"/>
      <color indexed="21"/>
      <sz val="10"/>
    </font>
    <font>
      <name val="Arial"/>
      <family val="2"/>
      <color indexed="17"/>
      <sz val="10"/>
    </font>
    <font>
      <name val="Arial"/>
      <family val="2"/>
      <color indexed="20"/>
      <sz val="10"/>
    </font>
    <font>
      <name val="Arial"/>
      <family val="2"/>
      <color indexed="16"/>
      <sz val="10"/>
    </font>
    <font>
      <name val="Arial"/>
      <family val="2"/>
      <color indexed="19"/>
      <sz val="10"/>
    </font>
  </fonts>
  <fills count="2">
    <fill>
      <patternFill patternType="none"/>
    </fill>
    <fill>
      <patternFill patternType="gray125"/>
    </fill>
  </fills>
  <borders count="1">
    <border>
      <left style="none"/>
      <right style="none"/>
      <top style="none"/>
      <bottom style="none"/>
    </border>
  </borders>
  <cellStyleXfs count="1">
    <xf numFmtId="0" fontId="1" fillId="0" borderId="0" applyNumberFormat="1" applyFont="1" applyFill="1" applyBorder="1" applyAlignment="1" applyProtection="1">
      <protection locked="1" hidden="0"/>
    </xf>
  </cellStyleXfs>
  <cellXfs count="24">
    <xf numFmtId="0" fontId="1" fillId="0" borderId="0" xfId="0" applyNumberFormat="1" applyFont="1" applyFill="1" applyBorder="1" applyAlignment="1" applyProtection="1">
      <protection locked="1" hidden="0"/>
    </xf>
    <xf numFmtId="0" fontId="1" fillId="0" borderId="0" xfId="0" applyNumberFormat="1" applyFont="1" applyFill="1" applyBorder="1" applyAlignment="1" applyProtection="1">
      <protection locked="1" hidden="0"/>
    </xf>
    <xf numFmtId="0" fontId="1" fillId="0" borderId="0" xfId="0" applyNumberFormat="1" applyFont="1" applyFill="1" applyBorder="1" applyAlignment="1" applyProtection="1">
      <protection locked="1" hidden="0"/>
    </xf>
    <xf numFmtId="0" fontId="1" fillId="0" borderId="0" xfId="0" applyNumberFormat="1" applyFont="1" applyFill="1" applyBorder="1" applyAlignment="1" applyProtection="1">
      <alignment horizontal="center"/>
      <protection locked="1" hidden="0"/>
    </xf>
    <xf numFmtId="0" fontId="2" fillId="0" borderId="0" xfId="0" applyNumberFormat="1" applyFont="1" applyFill="1" applyBorder="1" applyAlignment="1" applyProtection="1">
      <protection locked="1" hidden="0"/>
    </xf>
    <xf numFmtId="0" fontId="2" fillId="0" borderId="0" xfId="0" applyNumberFormat="1" applyFont="1" applyFill="1" applyBorder="1" applyAlignment="1" applyProtection="1">
      <alignment horizontal="center"/>
      <protection locked="1" hidden="0"/>
    </xf>
    <xf numFmtId="0" fontId="1" fillId="0" borderId="0" xfId="0" applyNumberFormat="1" applyFont="1" applyFill="1" applyBorder="1" applyAlignment="1" applyProtection="1">
      <alignment horizontal="left"/>
      <protection locked="1" hidden="0"/>
    </xf>
    <xf numFmtId="9" fontId="1" fillId="0" borderId="0" xfId="0" applyNumberFormat="1" applyFont="1" applyFill="1" applyBorder="1" applyAlignment="1" applyProtection="1">
      <protection locked="1" hidden="0"/>
    </xf>
    <xf numFmtId="164" fontId="1" fillId="0" borderId="0" xfId="0" applyNumberFormat="1" applyFont="1" applyFill="1" applyBorder="1" applyAlignment="1" applyProtection="1">
      <protection locked="1" hidden="0"/>
    </xf>
    <xf numFmtId="165" fontId="1" fillId="0" borderId="0" xfId="0" applyNumberFormat="1" applyFont="1" applyFill="1" applyBorder="1" applyAlignment="1" applyProtection="1">
      <protection locked="1" hidden="0"/>
    </xf>
    <xf numFmtId="9" fontId="1" fillId="0" borderId="0" xfId="0" applyNumberFormat="1" applyFont="1" applyFill="1" applyBorder="1" applyAlignment="1" applyProtection="1">
      <alignment wrapText="1"/>
      <protection locked="1" hidden="0"/>
    </xf>
    <xf numFmtId="165" fontId="1" fillId="0" borderId="0" xfId="0" applyNumberFormat="1" applyFont="1" applyFill="1" applyBorder="1" applyAlignment="1" applyProtection="1">
      <alignment wrapText="1"/>
      <protection locked="1" hidden="0"/>
    </xf>
    <xf numFmtId="0" fontId="3" fillId="0" borderId="0" xfId="0" applyNumberFormat="1" applyFont="1" applyFill="1" applyBorder="1" applyAlignment="1" applyProtection="1">
      <protection locked="1" hidden="0"/>
    </xf>
    <xf numFmtId="0" fontId="3" fillId="0" borderId="0" xfId="0" applyNumberFormat="1" applyFont="1" applyFill="1" applyBorder="1" applyAlignment="1" applyProtection="1">
      <alignment horizontal="left"/>
      <protection locked="1" hidden="0"/>
    </xf>
    <xf numFmtId="9" fontId="3" fillId="0" borderId="0" xfId="0" applyNumberFormat="1" applyFont="1" applyFill="1" applyBorder="1" applyAlignment="1" applyProtection="1">
      <protection locked="1" hidden="0"/>
    </xf>
    <xf numFmtId="165" fontId="3" fillId="0" borderId="0" xfId="0" applyNumberFormat="1" applyFont="1" applyFill="1" applyBorder="1" applyAlignment="1" applyProtection="1">
      <protection locked="1" hidden="0"/>
    </xf>
    <xf numFmtId="0" fontId="1" fillId="0" borderId="0" xfId="0" applyNumberFormat="1" applyFont="1" applyFill="1" applyBorder="1" applyAlignment="1" applyProtection="1">
      <alignment wrapText="1"/>
      <protection locked="1" hidden="0"/>
    </xf>
    <xf numFmtId="166" fontId="3" fillId="0" borderId="0" xfId="0" applyNumberFormat="1" applyFont="1" applyFill="1" applyBorder="1" applyAlignment="1" applyProtection="1">
      <protection locked="1" hidden="0"/>
    </xf>
    <xf numFmtId="0" fontId="4" fillId="0" borderId="0" xfId="0" applyNumberFormat="1" applyFont="1" applyFill="1" applyBorder="1" applyAlignment="1" applyProtection="1">
      <protection locked="1" hidden="0"/>
    </xf>
    <xf numFmtId="9" fontId="3" fillId="0" borderId="0" xfId="0" applyNumberFormat="1" applyFont="1" applyFill="1" applyBorder="1" applyAlignment="1" applyProtection="1">
      <alignment wrapText="1"/>
      <protection locked="1" hidden="0"/>
    </xf>
    <xf numFmtId="165" fontId="3" fillId="0" borderId="0" xfId="0" applyNumberFormat="1" applyFont="1" applyFill="1" applyBorder="1" applyAlignment="1" applyProtection="1">
      <alignment wrapText="1"/>
      <protection locked="1" hidden="0"/>
    </xf>
    <xf numFmtId="0" fontId="3" fillId="0" borderId="0" xfId="0" applyNumberFormat="1" applyFont="1" applyFill="1" applyBorder="1" applyAlignment="1" applyProtection="1">
      <alignment wrapText="1"/>
      <protection locked="1" hidden="0"/>
    </xf>
    <xf numFmtId="0" fontId="5" fillId="0" borderId="0" xfId="0" applyNumberFormat="1" applyFont="1" applyFill="1" applyBorder="1" applyAlignment="1" applyProtection="1">
      <protection locked="1" hidden="0"/>
    </xf>
    <xf numFmtId="167" fontId="1" fillId="0" borderId="0" xfId="0" applyNumberFormat="1" applyFont="1" applyFill="1" applyBorder="1" applyAlignment="1" applyProtection="1">
      <protection locked="1" hidden="0"/>
    </xf>
  </cellXfs>
  <cellStyles count="1">
    <cellStyle name="Normal" xfId="0" builtinId="0"/>
  </cellStyles>
  <dxfs count="0"/>
  <tableStyles count="0"/>
</styleSheet>
</file>

<file path=xl/_rels/workbook.xml.rels><?xml version="1.0" encoding="UTF-8" standalone="yes" 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abSelected="1" view="normal" workbookViewId="0">
      <pane xSplit="1" ySplit="1" topLeftCell="B2" activePane="bottomRight" state="frozen"/>
      <selection pane="bottomRight" activeCell="A35" sqref="A35"/>
    </sheetView>
  </sheetViews>
  <sheetFormatPr baseColWidth="9" defaultColWidth="10.000000" defaultRowHeight="13.45"/>
  <cols>
    <col min="1" max="1" width="21.891892" customWidth="1" style="2"/>
    <col min="2" max="2" width="18.918919" customWidth="1" style="6"/>
    <col min="3" max="3" width="11.486486" customWidth="1" style="6"/>
    <col min="4" max="4" width="9.594595" customWidth="1" style="6"/>
    <col min="5" max="5" width="7.297297" customWidth="1" style="2"/>
    <col min="6" max="6" width="13.108108" customWidth="1" style="2"/>
    <col min="7" max="7" width="10.135135" customWidth="1" style="7"/>
    <col min="8" max="8" width="9.459459" customWidth="1" style="9"/>
    <col min="9" max="9" width="11.891892" customWidth="1" style="9"/>
    <col min="10" max="10" width="6.756757" customWidth="1" style="2"/>
    <col min="11" max="11" width="15.000000" customWidth="1" style="9"/>
    <col min="12" max="12" width="11.081081" customWidth="1" style="9"/>
    <col min="13" max="14" width="12.837838" customWidth="1" style="2"/>
    <col min="15" max="256" width="15.000000" customWidth="1" style="2"/>
  </cols>
  <sheetData>
    <row r="1" spans="1:15">
      <c r="A1" s="2" t="s">
        <v>0</v>
      </c>
      <c r="B1" s="6" t="s">
        <v>1</v>
      </c>
      <c r="C1" s="6" t="s">
        <v>2</v>
      </c>
      <c r="D1" s="6" t="s">
        <v>3</v>
      </c>
      <c r="E1" s="2" t="s">
        <v>4</v>
      </c>
      <c r="F1" s="2" t="s">
        <v>5</v>
      </c>
      <c r="G1" s="10" t="s">
        <v>6</v>
      </c>
      <c r="H1" s="9" t="s">
        <v>7</v>
      </c>
      <c r="I1" s="11" t="s">
        <v>8</v>
      </c>
      <c r="J1" s="2" t="s">
        <v>9</v>
      </c>
      <c r="K1" s="9" t="s">
        <v>10</v>
      </c>
      <c r="L1" s="11" t="s">
        <v>11</v>
      </c>
      <c r="M1" s="16" t="s">
        <v>12</v>
      </c>
      <c r="N1" s="16" t="s">
        <v>13</v>
      </c>
      <c r="O1" s="2" t="s">
        <v>14</v>
      </c>
    </row>
    <row r="2" spans="1:14">
      <c r="A2" s="2" t="s">
        <v>15</v>
      </c>
      <c r="B2" s="6" t="s">
        <v>16</v>
      </c>
      <c r="C2" s="6">
        <f>M2-J2-(E2/100)</f>
        <v>-34.24</v>
      </c>
      <c r="D2" s="6" t="s">
        <v>17</v>
      </c>
      <c r="E2" s="2" t="n">
        <v>4384</v>
      </c>
      <c r="F2" s="2" t="s">
        <v>18</v>
      </c>
      <c r="G2" s="7" t="n">
        <v>0.1</v>
      </c>
      <c r="H2" s="9" t="n">
        <v>40732</v>
      </c>
      <c r="I2" s="9" t="n">
        <v>17497</v>
      </c>
      <c r="J2" s="2" t="n">
        <v>61.1</v>
      </c>
      <c r="L2" s="9">
        <f>K2/E2</f>
        <v>0</v>
      </c>
      <c r="M2" s="2" t="n">
        <v>70.7</v>
      </c>
      <c r="N2" s="2" t="n">
        <v>17.5</v>
      </c>
    </row>
    <row r="3" spans="1:14">
      <c r="A3" s="2" t="s">
        <v>19</v>
      </c>
      <c r="B3" s="6" t="s">
        <v>20</v>
      </c>
      <c r="C3" s="6">
        <f>M3-J3-(E3/100)</f>
        <v>-39.13</v>
      </c>
      <c r="D3" s="6" t="s">
        <v>17</v>
      </c>
      <c r="E3" s="2" t="n">
        <v>5203</v>
      </c>
      <c r="F3" s="2" t="s">
        <v>21</v>
      </c>
      <c r="G3" s="7" t="n">
        <v>0.08</v>
      </c>
      <c r="H3" s="9" t="n">
        <v>37865</v>
      </c>
      <c r="I3" s="9" t="n">
        <v>18465</v>
      </c>
      <c r="J3" s="2" t="n">
        <v>79.5</v>
      </c>
      <c r="L3" s="9">
        <f>K3/E3</f>
        <v>0</v>
      </c>
      <c r="M3" s="2" t="n">
        <v>92.4</v>
      </c>
      <c r="N3" s="2" t="n">
        <v>14.3</v>
      </c>
    </row>
    <row r="4" spans="1:15">
      <c r="A4" s="2" t="s">
        <v>22</v>
      </c>
      <c r="B4" s="6" t="s">
        <v>23</v>
      </c>
      <c r="D4" s="6" t="s">
        <v>24</v>
      </c>
      <c r="E4" s="2" t="n">
        <v>1198</v>
      </c>
      <c r="F4" s="2" t="s">
        <v>21</v>
      </c>
      <c r="G4" s="7" t="n">
        <v>0.25</v>
      </c>
      <c r="H4" s="9" t="n">
        <v>42208</v>
      </c>
      <c r="I4" s="9" t="n">
        <v>18239</v>
      </c>
      <c r="J4" s="2" t="n">
        <v>86</v>
      </c>
      <c r="L4" s="9">
        <f>K4/E4</f>
        <v>0</v>
      </c>
      <c r="N4" s="2" t="n">
        <v>13.8</v>
      </c>
      <c r="O4" s="2" t="s">
        <v>25</v>
      </c>
    </row>
    <row r="5" spans="1:14">
      <c r="A5" s="2" t="s">
        <v>26</v>
      </c>
      <c r="B5" s="6" t="s">
        <v>27</v>
      </c>
      <c r="C5" s="6">
        <f>M5-J5-(E5/100)</f>
        <v>-66.48</v>
      </c>
      <c r="D5" s="6" t="s">
        <v>17</v>
      </c>
      <c r="E5" s="2" t="n">
        <v>6988</v>
      </c>
      <c r="F5" s="2" t="s">
        <v>21</v>
      </c>
      <c r="G5" s="7" t="n">
        <v>0.07</v>
      </c>
      <c r="H5" s="9" t="n">
        <v>41564</v>
      </c>
      <c r="I5" s="9" t="n">
        <v>15101</v>
      </c>
      <c r="J5" s="2" t="n">
        <v>86.2</v>
      </c>
      <c r="K5" s="9" t="n">
        <v>17035804000</v>
      </c>
      <c r="L5" s="9">
        <f>K5/E5</f>
        <v>2437865.48368632</v>
      </c>
      <c r="M5" s="2" t="n">
        <v>89.6</v>
      </c>
      <c r="N5" s="2" t="n">
        <v>11.1</v>
      </c>
    </row>
    <row r="6" spans="1:14">
      <c r="A6" s="2" t="s">
        <v>28</v>
      </c>
      <c r="B6" s="6" t="s">
        <v>29</v>
      </c>
      <c r="C6" s="6">
        <f>M6-J6-(E6/100)</f>
        <v>-68.97</v>
      </c>
      <c r="D6" s="6" t="s">
        <v>17</v>
      </c>
      <c r="E6" s="2" t="n">
        <v>5837</v>
      </c>
      <c r="F6" s="2" t="s">
        <v>18</v>
      </c>
      <c r="G6" s="7" t="n">
        <v>0.19</v>
      </c>
      <c r="H6" s="9" t="n">
        <v>42280</v>
      </c>
      <c r="I6" s="9" t="n">
        <v>27392</v>
      </c>
      <c r="J6" s="2" t="n">
        <v>58.1</v>
      </c>
      <c r="L6" s="9">
        <f>K6/E6</f>
        <v>0</v>
      </c>
      <c r="M6" s="2" t="n">
        <v>47.5</v>
      </c>
      <c r="N6" s="2" t="n">
        <v>9.6</v>
      </c>
    </row>
    <row r="7" spans="1:14">
      <c r="A7" s="2" t="s">
        <v>30</v>
      </c>
      <c r="B7" s="6" t="s">
        <v>31</v>
      </c>
      <c r="C7" s="6">
        <f>M7-J7-(E7/100)</f>
        <v>-127.27</v>
      </c>
      <c r="D7" s="6" t="s">
        <v>17</v>
      </c>
      <c r="E7" s="2" t="n">
        <v>14167</v>
      </c>
      <c r="F7" s="2" t="s">
        <v>32</v>
      </c>
      <c r="G7" s="7" t="n">
        <v>0.18</v>
      </c>
      <c r="H7" s="9" t="n">
        <v>41541</v>
      </c>
      <c r="I7" s="9" t="n">
        <v>22439</v>
      </c>
      <c r="J7" s="2" t="n">
        <v>67.2</v>
      </c>
      <c r="K7" s="9" t="n">
        <v>4946953425</v>
      </c>
      <c r="L7" s="9">
        <f>K7/E7</f>
        <v>349188.496153032</v>
      </c>
      <c r="M7" s="2" t="n">
        <v>81.6</v>
      </c>
      <c r="N7" s="2" t="n">
        <v>9.2</v>
      </c>
    </row>
    <row r="8" spans="1:14">
      <c r="A8" s="2" t="s">
        <v>33</v>
      </c>
      <c r="B8" s="6" t="s">
        <v>34</v>
      </c>
      <c r="C8" s="6">
        <f>M8-J8-(E8/100)</f>
        <v>-50.96</v>
      </c>
      <c r="D8" s="6" t="s">
        <v>35</v>
      </c>
      <c r="E8" s="2" t="n">
        <v>4016</v>
      </c>
      <c r="F8" s="2" t="s">
        <v>36</v>
      </c>
      <c r="G8" s="7" t="n">
        <v>0.51</v>
      </c>
      <c r="H8" s="9" t="n">
        <v>39120</v>
      </c>
      <c r="I8" s="9" t="n">
        <v>28926</v>
      </c>
      <c r="J8" s="2" t="n">
        <v>56.5</v>
      </c>
      <c r="L8" s="9">
        <f>K8/E8</f>
        <v>0</v>
      </c>
      <c r="M8" s="2" t="n">
        <v>45.7</v>
      </c>
      <c r="N8" s="2" t="n">
        <v>8.6</v>
      </c>
    </row>
    <row r="9" spans="1:14">
      <c r="A9" s="2" t="s">
        <v>37</v>
      </c>
      <c r="B9" s="6" t="s">
        <v>38</v>
      </c>
      <c r="C9" s="6">
        <f>M9-J9-(E9/100)</f>
        <v>-50.98</v>
      </c>
      <c r="D9" s="6" t="s">
        <v>17</v>
      </c>
      <c r="E9" s="2" t="n">
        <v>6178</v>
      </c>
      <c r="F9" s="2" t="s">
        <v>18</v>
      </c>
      <c r="G9" s="7" t="n">
        <v>0.3</v>
      </c>
      <c r="H9" s="9" t="n">
        <v>44010</v>
      </c>
      <c r="I9" s="9" t="n">
        <v>30337</v>
      </c>
      <c r="J9" s="2" t="n">
        <v>62.8</v>
      </c>
      <c r="L9" s="9">
        <f>K9/E9</f>
        <v>0</v>
      </c>
      <c r="M9" s="2" t="n">
        <v>73.6</v>
      </c>
      <c r="N9" s="2" t="n">
        <v>8.2</v>
      </c>
    </row>
    <row r="10" spans="1:15">
      <c r="A10" s="2" t="s">
        <v>39</v>
      </c>
      <c r="B10" s="6" t="s">
        <v>40</v>
      </c>
      <c r="C10" s="6">
        <f>M10-J10-(E10/100)</f>
        <v>-20.58</v>
      </c>
      <c r="D10" s="6" t="s">
        <v>24</v>
      </c>
      <c r="E10" s="2" t="n">
        <v>2008</v>
      </c>
      <c r="F10" s="2" t="s">
        <v>21</v>
      </c>
      <c r="G10" s="7" t="n">
        <v>0.61</v>
      </c>
      <c r="H10" s="9" t="n">
        <v>38290</v>
      </c>
      <c r="I10" s="9" t="n">
        <v>22493</v>
      </c>
      <c r="J10" s="2" t="n">
        <v>72.2</v>
      </c>
      <c r="K10" s="9" t="n">
        <v>230935031</v>
      </c>
      <c r="L10" s="9">
        <f>K10/E10</f>
        <v>115007.485557769</v>
      </c>
      <c r="M10" s="2" t="n">
        <v>71.7</v>
      </c>
      <c r="N10" s="2" t="n">
        <v>8.2</v>
      </c>
      <c r="O10" s="2" t="s">
        <v>41</v>
      </c>
    </row>
    <row r="11" spans="1:15">
      <c r="A11" s="2" t="s">
        <v>42</v>
      </c>
      <c r="B11" s="6" t="s">
        <v>43</v>
      </c>
      <c r="C11" s="6">
        <f>M11-J11-(E11/100)</f>
        <v>-8.3</v>
      </c>
      <c r="D11" s="6" t="s">
        <v>24</v>
      </c>
      <c r="E11" s="2" t="n">
        <v>2140</v>
      </c>
      <c r="F11" s="2" t="s">
        <v>21</v>
      </c>
      <c r="G11" s="7" t="n">
        <v>0.58</v>
      </c>
      <c r="H11" s="9" t="n">
        <v>39110</v>
      </c>
      <c r="I11" s="9" t="n">
        <v>25289</v>
      </c>
      <c r="J11" s="2" t="n">
        <v>61.9</v>
      </c>
      <c r="K11" s="9" t="n">
        <v>146516149</v>
      </c>
      <c r="L11" s="9">
        <f>K11/E11</f>
        <v>68465.4901869159</v>
      </c>
      <c r="M11" s="2" t="n">
        <v>75</v>
      </c>
      <c r="N11" s="2" t="n">
        <v>6.7</v>
      </c>
      <c r="O11" s="2" t="s">
        <v>44</v>
      </c>
    </row>
    <row r="12" spans="1:14">
      <c r="A12" s="2" t="s">
        <v>45</v>
      </c>
      <c r="B12" s="6" t="s">
        <v>46</v>
      </c>
      <c r="C12" s="6">
        <f>M12-J12-(E12/100)</f>
        <v>-38.71</v>
      </c>
      <c r="D12" s="6" t="s">
        <v>35</v>
      </c>
      <c r="E12" s="2" t="n">
        <v>5321</v>
      </c>
      <c r="F12" s="2" t="s">
        <v>47</v>
      </c>
      <c r="G12" s="7" t="n">
        <v>0.4</v>
      </c>
      <c r="H12" s="9" t="n">
        <v>42704</v>
      </c>
      <c r="I12" s="9" t="n">
        <v>30508</v>
      </c>
      <c r="J12" s="2" t="n">
        <v>59.4</v>
      </c>
      <c r="K12" s="9" t="n">
        <v>579033000</v>
      </c>
      <c r="L12" s="9">
        <f>K12/E12</f>
        <v>108820.334523586</v>
      </c>
      <c r="M12" s="2" t="n">
        <v>73.9</v>
      </c>
      <c r="N12" s="2" t="n">
        <v>6.5</v>
      </c>
    </row>
    <row r="13" spans="1:14">
      <c r="A13" s="2" t="s">
        <v>48</v>
      </c>
      <c r="B13" s="6" t="s">
        <v>49</v>
      </c>
      <c r="C13" s="6">
        <f>M13-J13-(E13/100)</f>
        <v>-125.65</v>
      </c>
      <c r="D13" s="6" t="s">
        <v>17</v>
      </c>
      <c r="E13" s="2" t="n">
        <v>11765</v>
      </c>
      <c r="F13" s="2" t="s">
        <v>47</v>
      </c>
      <c r="G13" s="7" t="n">
        <v>0.12</v>
      </c>
      <c r="H13" s="9" t="n">
        <v>42098</v>
      </c>
      <c r="I13" s="9" t="n">
        <v>20582</v>
      </c>
      <c r="J13" s="2" t="n">
        <v>57.3</v>
      </c>
      <c r="L13" s="9">
        <f>K13/E13</f>
        <v>0</v>
      </c>
      <c r="M13" s="2" t="n">
        <v>49.3</v>
      </c>
      <c r="N13" s="2" t="n">
        <v>6.1</v>
      </c>
    </row>
    <row r="14" spans="1:14">
      <c r="A14" s="2" t="s">
        <v>50</v>
      </c>
      <c r="B14" s="6" t="s">
        <v>51</v>
      </c>
      <c r="C14" s="6">
        <f>M14-J14-(E14/100)</f>
        <v>-53.64</v>
      </c>
      <c r="D14" s="6" t="s">
        <v>17</v>
      </c>
      <c r="E14" s="2" t="n">
        <v>5194</v>
      </c>
      <c r="F14" s="2" t="s">
        <v>18</v>
      </c>
      <c r="G14" s="7" t="n">
        <v>0.22</v>
      </c>
      <c r="H14" s="9" t="n">
        <v>42962</v>
      </c>
      <c r="I14" s="9" t="n">
        <v>27813</v>
      </c>
      <c r="J14" s="2" t="n">
        <v>79.8</v>
      </c>
      <c r="L14" s="9">
        <f>K14/E14</f>
        <v>0</v>
      </c>
      <c r="M14" s="2" t="n">
        <v>78.1</v>
      </c>
      <c r="N14" s="2" t="n">
        <v>5.8</v>
      </c>
    </row>
    <row r="15" spans="1:15">
      <c r="A15" s="2" t="s">
        <v>52</v>
      </c>
      <c r="B15" s="6" t="s">
        <v>53</v>
      </c>
      <c r="C15" s="6">
        <f>M15-J15-(E15/100)</f>
        <v>9.3</v>
      </c>
      <c r="D15" s="6" t="s">
        <v>24</v>
      </c>
      <c r="E15" s="2" t="n">
        <v>1600</v>
      </c>
      <c r="F15" s="2" t="s">
        <v>32</v>
      </c>
      <c r="G15" s="7" t="n">
        <v>0.66</v>
      </c>
      <c r="H15" s="9" t="n">
        <v>37170</v>
      </c>
      <c r="I15" s="9" t="n">
        <v>20470</v>
      </c>
      <c r="J15" s="2" t="n">
        <v>63.6</v>
      </c>
      <c r="K15" s="9" t="n">
        <v>78688365</v>
      </c>
      <c r="L15" s="9">
        <f>K15/E15</f>
        <v>49180.228125</v>
      </c>
      <c r="M15" s="2" t="n">
        <v>88.9</v>
      </c>
      <c r="N15" s="2" t="n">
        <v>5.4</v>
      </c>
      <c r="O15" s="2" t="s">
        <v>54</v>
      </c>
    </row>
    <row r="16" spans="1:14">
      <c r="A16" s="2" t="s">
        <v>55</v>
      </c>
      <c r="B16" s="6" t="s">
        <v>56</v>
      </c>
      <c r="C16" s="6">
        <f>M16-J16-(E16/100)</f>
        <v>22.6</v>
      </c>
      <c r="D16" s="6" t="s">
        <v>24</v>
      </c>
      <c r="E16" s="2" t="n">
        <v>3550</v>
      </c>
      <c r="F16" s="2" t="s">
        <v>21</v>
      </c>
      <c r="G16" s="7" t="n">
        <v>0.28</v>
      </c>
      <c r="H16" s="9" t="n">
        <v>43866</v>
      </c>
      <c r="I16" s="9" t="n">
        <v>30168</v>
      </c>
      <c r="J16" s="2" t="n">
        <v>35.2</v>
      </c>
      <c r="K16" s="9" t="n">
        <v>599216000</v>
      </c>
      <c r="L16" s="9">
        <f>K16/E16</f>
        <v>168793.23943662</v>
      </c>
      <c r="M16" s="2" t="n">
        <v>93.3</v>
      </c>
      <c r="N16" s="2" t="n">
        <v>5.3</v>
      </c>
    </row>
    <row r="17" spans="1:14">
      <c r="A17" s="2" t="s">
        <v>57</v>
      </c>
      <c r="D17" s="6" t="s">
        <v>24</v>
      </c>
      <c r="N17" s="2" t="n">
        <v>4.9</v>
      </c>
    </row>
    <row r="18" spans="1:15">
      <c r="A18" s="2" t="s">
        <v>58</v>
      </c>
      <c r="B18" s="6" t="s">
        <v>59</v>
      </c>
      <c r="C18" s="6">
        <f>M18-J18-(E18/100)</f>
        <v>-14.29</v>
      </c>
      <c r="D18" s="6" t="s">
        <v>35</v>
      </c>
      <c r="E18" s="2" t="n">
        <v>3849</v>
      </c>
      <c r="F18" s="2" t="s">
        <v>18</v>
      </c>
      <c r="G18" s="7" t="n">
        <v>0.57</v>
      </c>
      <c r="H18" s="9" t="n">
        <v>40030</v>
      </c>
      <c r="I18" s="9" t="n">
        <v>34421</v>
      </c>
      <c r="J18" s="2" t="n">
        <v>48.5</v>
      </c>
      <c r="K18" s="9" t="n">
        <v>358640000</v>
      </c>
      <c r="L18" s="9">
        <f>K18/E18</f>
        <v>93177.4486879709</v>
      </c>
      <c r="M18" s="2" t="n">
        <v>72.7</v>
      </c>
      <c r="N18" s="2" t="n">
        <v>4.4</v>
      </c>
      <c r="O18" s="2" t="s">
        <v>60</v>
      </c>
    </row>
    <row r="19" spans="1:15">
      <c r="A19" s="2" t="s">
        <v>61</v>
      </c>
      <c r="B19" s="6" t="s">
        <v>62</v>
      </c>
      <c r="C19" s="6">
        <f>M19-J19-(E19/100)</f>
        <v>8.2</v>
      </c>
      <c r="D19" s="6" t="s">
        <v>24</v>
      </c>
      <c r="E19" s="2" t="n">
        <v>1680</v>
      </c>
      <c r="F19" s="2" t="s">
        <v>63</v>
      </c>
      <c r="G19" s="7" t="n">
        <v>0.67</v>
      </c>
      <c r="H19" s="9" t="n">
        <v>34900</v>
      </c>
      <c r="I19" s="9" t="n">
        <v>27780</v>
      </c>
      <c r="J19" s="2" t="n">
        <v>50</v>
      </c>
      <c r="K19" s="9" t="n">
        <v>47826801</v>
      </c>
      <c r="L19" s="9">
        <f>K19/E19</f>
        <v>28468.3339285714</v>
      </c>
      <c r="M19" s="2" t="n">
        <v>75</v>
      </c>
      <c r="N19" s="2" t="n">
        <v>4.4</v>
      </c>
      <c r="O19" s="2" t="s">
        <v>64</v>
      </c>
    </row>
    <row r="20" spans="1:13">
      <c r="A20" s="2" t="s">
        <v>65</v>
      </c>
      <c r="B20" s="6" t="s">
        <v>66</v>
      </c>
      <c r="C20" s="6">
        <f>M20-J20-(E20/100)</f>
        <v>-19.61</v>
      </c>
      <c r="D20" s="6" t="s">
        <v>17</v>
      </c>
      <c r="E20" s="2" t="n">
        <v>7111</v>
      </c>
      <c r="F20" s="2" t="s">
        <v>47</v>
      </c>
      <c r="G20" s="7" t="n">
        <v>0.44</v>
      </c>
      <c r="H20" s="9" t="n">
        <v>41110</v>
      </c>
      <c r="I20" s="9" t="n">
        <v>30672</v>
      </c>
      <c r="J20" s="2" t="n">
        <v>25.8</v>
      </c>
      <c r="L20" s="9">
        <f>K20/E20</f>
        <v>0</v>
      </c>
      <c r="M20" s="2" t="n">
        <v>77.3</v>
      </c>
    </row>
    <row r="21" spans="1:15">
      <c r="A21" s="2" t="s">
        <v>67</v>
      </c>
      <c r="B21" s="6" t="s">
        <v>68</v>
      </c>
      <c r="C21" s="6">
        <f>M21-J21-(E21/100)</f>
        <v>29.94</v>
      </c>
      <c r="D21" s="6" t="s">
        <v>24</v>
      </c>
      <c r="E21" s="2" t="n">
        <v>2746</v>
      </c>
      <c r="F21" s="2" t="s">
        <v>47</v>
      </c>
      <c r="G21" s="7" t="n">
        <v>0.77</v>
      </c>
      <c r="H21" s="9" t="n">
        <v>32910</v>
      </c>
      <c r="J21" s="2" t="n">
        <v>29.6</v>
      </c>
      <c r="L21" s="9">
        <f>K21/E21</f>
        <v>0</v>
      </c>
      <c r="M21" s="2" t="n">
        <v>87</v>
      </c>
      <c r="O21" s="2" t="s">
        <v>69</v>
      </c>
    </row>
    <row r="22" spans="1:13">
      <c r="A22" s="2" t="s">
        <v>70</v>
      </c>
      <c r="B22" s="6" t="s">
        <v>71</v>
      </c>
      <c r="C22" s="6">
        <f>M22-J22-(E22/100)</f>
        <v>10.82</v>
      </c>
      <c r="D22" s="6" t="s">
        <v>24</v>
      </c>
      <c r="E22" s="2" t="n">
        <v>2488</v>
      </c>
      <c r="F22" s="2" t="s">
        <v>21</v>
      </c>
      <c r="G22" s="7" t="n">
        <v>0.4</v>
      </c>
      <c r="H22" s="9" t="n">
        <v>44358</v>
      </c>
      <c r="I22" s="9" t="n">
        <v>24448</v>
      </c>
      <c r="J22" s="2" t="n">
        <v>31</v>
      </c>
      <c r="K22" s="9" t="n">
        <v>640768818</v>
      </c>
      <c r="L22" s="9">
        <f>K22/E22</f>
        <v>257543.737138264</v>
      </c>
      <c r="M22" s="2" t="n">
        <v>66.7</v>
      </c>
    </row>
    <row r="23" spans="1:15">
      <c r="A23" s="2" t="s">
        <v>72</v>
      </c>
      <c r="C23" s="6">
        <f>M23-J23-(E23/100)</f>
        <v>-5.91</v>
      </c>
      <c r="D23" s="6" t="s">
        <v>17</v>
      </c>
      <c r="E23" s="2" t="n">
        <v>4041</v>
      </c>
      <c r="F23" s="2" t="s">
        <v>18</v>
      </c>
      <c r="G23" s="7" t="n">
        <v>0.69</v>
      </c>
      <c r="H23" s="9" t="n">
        <v>38754</v>
      </c>
      <c r="J23" s="2" t="n">
        <v>39.6</v>
      </c>
      <c r="L23" s="9">
        <f>K23/E23</f>
        <v>0</v>
      </c>
      <c r="M23" s="2" t="n">
        <v>74.1</v>
      </c>
      <c r="O23" s="2" t="s">
        <v>73</v>
      </c>
    </row>
    <row r="24" spans="1:13">
      <c r="A24" s="2" t="s">
        <v>74</v>
      </c>
      <c r="B24" s="6" t="s">
        <v>75</v>
      </c>
      <c r="C24" s="6">
        <f>M24-J24-(E24/100)</f>
        <v>-25.79</v>
      </c>
      <c r="D24" s="6" t="s">
        <v>17</v>
      </c>
      <c r="E24" s="2" t="n">
        <v>4869</v>
      </c>
      <c r="F24" s="2" t="s">
        <v>21</v>
      </c>
      <c r="G24" s="7" t="n">
        <v>0.33</v>
      </c>
      <c r="H24" s="9" t="n">
        <v>40960</v>
      </c>
      <c r="I24" s="9" t="n">
        <v>23583</v>
      </c>
      <c r="J24" s="2" t="n">
        <v>42.7</v>
      </c>
      <c r="K24" s="9" t="n">
        <v>1035593000</v>
      </c>
      <c r="L24" s="9">
        <f>K24/E24</f>
        <v>212691.107003492</v>
      </c>
      <c r="M24" s="2" t="n">
        <v>65.6</v>
      </c>
    </row>
    <row r="25" spans="1:13">
      <c r="A25" s="2" t="s">
        <v>76</v>
      </c>
      <c r="B25" s="6" t="s">
        <v>77</v>
      </c>
      <c r="C25" s="6">
        <f>M25-J25-(E25/100)</f>
        <v>-211</v>
      </c>
      <c r="D25" s="6" t="s">
        <v>78</v>
      </c>
      <c r="E25" s="2" t="n">
        <v>23700</v>
      </c>
      <c r="F25" s="2" t="s">
        <v>63</v>
      </c>
      <c r="G25" s="7" t="n">
        <v>0.67</v>
      </c>
      <c r="H25" s="9" t="n">
        <v>10509</v>
      </c>
      <c r="I25" s="9" t="n">
        <v>19829</v>
      </c>
      <c r="J25" s="2" t="n">
        <v>54.1</v>
      </c>
      <c r="L25" s="9">
        <f>K25/E25</f>
        <v>0</v>
      </c>
      <c r="M25" s="2" t="n">
        <v>80.1</v>
      </c>
    </row>
    <row r="26" spans="1:13">
      <c r="A26" s="2" t="s">
        <v>79</v>
      </c>
      <c r="B26" s="6" t="s">
        <v>49</v>
      </c>
      <c r="C26" s="6">
        <f>M26-J26-(E26/100)</f>
        <v>-172.37</v>
      </c>
      <c r="D26" s="6" t="s">
        <v>17</v>
      </c>
      <c r="E26" s="2" t="n">
        <v>15047</v>
      </c>
      <c r="F26" s="2" t="s">
        <v>36</v>
      </c>
      <c r="G26" s="7" t="n">
        <v>0.58</v>
      </c>
      <c r="H26" s="9" t="n">
        <v>34505</v>
      </c>
      <c r="I26" s="9" t="n">
        <v>34763</v>
      </c>
      <c r="J26" s="2" t="n">
        <v>57</v>
      </c>
      <c r="L26" s="9">
        <f>K26/E26</f>
        <v>0</v>
      </c>
      <c r="M26" s="2" t="n">
        <v>35.1</v>
      </c>
    </row>
    <row r="27" spans="1:13">
      <c r="A27" s="2" t="s">
        <v>80</v>
      </c>
      <c r="B27" s="6" t="s">
        <v>81</v>
      </c>
      <c r="C27" s="6">
        <f>M27-J27-(E27/100)</f>
        <v>-168.72</v>
      </c>
      <c r="D27" s="6" t="s">
        <v>78</v>
      </c>
      <c r="E27" s="2" t="n">
        <v>17872</v>
      </c>
      <c r="F27" s="2" t="s">
        <v>47</v>
      </c>
      <c r="G27" s="7" t="n">
        <v>0.61</v>
      </c>
      <c r="H27" s="9" t="n">
        <v>11192</v>
      </c>
      <c r="I27" s="9" t="n">
        <v>17083</v>
      </c>
      <c r="J27" s="2" t="n">
        <v>60.1</v>
      </c>
      <c r="L27" s="9">
        <f>K27/E27</f>
        <v>0</v>
      </c>
      <c r="M27" s="2" t="n">
        <v>70.1</v>
      </c>
    </row>
    <row r="28" spans="1:15">
      <c r="A28" s="2" t="s">
        <v>82</v>
      </c>
      <c r="B28" s="6" t="s">
        <v>83</v>
      </c>
      <c r="D28" s="6" t="s">
        <v>24</v>
      </c>
      <c r="E28" s="2" t="n">
        <v>2302</v>
      </c>
      <c r="F28" s="2" t="s">
        <v>18</v>
      </c>
      <c r="G28" s="7" t="n">
        <v>0.76</v>
      </c>
      <c r="J28" s="18"/>
      <c r="L28" s="9">
        <f>K28/E28</f>
        <v>0</v>
      </c>
      <c r="M28" s="2" t="n">
        <v>54.8</v>
      </c>
      <c r="O28" s="2" t="s">
        <v>84</v>
      </c>
    </row>
    <row r="29" spans="1:13">
      <c r="A29" s="2" t="s">
        <v>85</v>
      </c>
      <c r="B29" s="6" t="s">
        <v>86</v>
      </c>
      <c r="D29" s="6" t="s">
        <v>24</v>
      </c>
      <c r="E29" s="2" t="n">
        <v>1550</v>
      </c>
      <c r="F29" s="2" t="s">
        <v>21</v>
      </c>
      <c r="G29" s="7" t="n">
        <v>0.56</v>
      </c>
      <c r="J29" s="18"/>
      <c r="K29" s="9" t="n">
        <v>88039201</v>
      </c>
      <c r="L29" s="9">
        <f>K29/E29</f>
        <v>56799.484516129</v>
      </c>
      <c r="M29" s="2" t="n">
        <v>83.3</v>
      </c>
    </row>
    <row r="30" spans="1:15">
      <c r="A30" s="2" t="s">
        <v>87</v>
      </c>
      <c r="B30" s="6" t="s">
        <v>88</v>
      </c>
      <c r="D30" s="6" t="s">
        <v>24</v>
      </c>
      <c r="E30" s="2" t="n">
        <v>1400</v>
      </c>
      <c r="L30" s="9">
        <f>K30/E30</f>
        <v>0</v>
      </c>
      <c r="O30" s="2" t="s">
        <v>89</v>
      </c>
    </row>
    <row r="31" spans="1:12">
      <c r="A31" s="2" t="s">
        <v>90</v>
      </c>
      <c r="D31" s="6" t="s">
        <v>24</v>
      </c>
      <c r="L31" s="9" t="e">
        <f>K31/E31</f>
        <v>#DIV/0!</v>
      </c>
    </row>
    <row r="32" spans="1:14">
      <c r="A32" s="2" t="s">
        <v>91</v>
      </c>
      <c r="B32" s="6" t="s">
        <v>92</v>
      </c>
      <c r="D32" s="6" t="s">
        <v>24</v>
      </c>
      <c r="E32" s="2" t="n">
        <v>2363</v>
      </c>
      <c r="F32" s="2" t="s">
        <v>63</v>
      </c>
      <c r="G32" s="7" t="n">
        <v>0.45</v>
      </c>
      <c r="H32" s="9" t="n">
        <v>42610</v>
      </c>
      <c r="I32" s="9" t="n">
        <v>23548</v>
      </c>
      <c r="J32" s="2" t="n">
        <v>46.2</v>
      </c>
      <c r="K32" s="9" t="n">
        <v>285108000</v>
      </c>
      <c r="L32" s="9">
        <f>K32/E32</f>
        <v>120655.099449852</v>
      </c>
      <c r="M32" s="2" t="n">
        <v>73.8</v>
      </c>
      <c r="N32" s="2" t="n">
        <v>7.6</v>
      </c>
    </row>
    <row r="33" spans="1:1">
      <c r="A33" s="2" t="s">
        <v>93</v>
      </c>
    </row>
    <row r="34" spans="1:1">
      <c r="A34" s="2" t="s">
        <v>94</v>
      </c>
    </row>
  </sheetData>
  <pageMargins left="0.79" right="0.79" top="0.79" bottom="0.79" header="0.39" footer="0.39"/>
  <pageSetup paperSize="9" pageOrder="overThenDown"/>
  <headerFooter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view="normal" workbookViewId="0">
      <pane xSplit="1" ySplit="1" topLeftCell="B2" activePane="bottomRight" state="frozen"/>
      <selection pane="bottomRight" activeCell="A1" sqref="A1"/>
    </sheetView>
  </sheetViews>
  <sheetFormatPr baseColWidth="9" defaultColWidth="10.000000" defaultRowHeight="13.45"/>
  <cols>
    <col min="1" max="1" width="21.891892" customWidth="1" style="2"/>
    <col min="2" max="2" width="18.918919" customWidth="1" style="6"/>
    <col min="3" max="3" width="11.486486" customWidth="1" style="6"/>
    <col min="4" max="4" width="9.594595" customWidth="1" style="6"/>
    <col min="5" max="5" width="7.297297" customWidth="1" style="2"/>
    <col min="6" max="6" width="13.108108" customWidth="1" style="2"/>
    <col min="7" max="7" width="10.135135" customWidth="1" style="7"/>
    <col min="8" max="8" width="9.459459" customWidth="1" style="9"/>
    <col min="9" max="9" width="11.891892" customWidth="1" style="9"/>
    <col min="10" max="10" width="6.756757" customWidth="1" style="2"/>
    <col min="11" max="11" width="15.000000" customWidth="1" style="9"/>
    <col min="12" max="12" width="11.081081" customWidth="1" style="9"/>
    <col min="13" max="13" width="12.837838" customWidth="1" style="2"/>
    <col min="14" max="256" width="15.000000" customWidth="1" style="2"/>
  </cols>
  <sheetData>
    <row r="1" spans="1:15">
      <c r="A1" s="2" t="s">
        <v>0</v>
      </c>
      <c r="B1" s="6" t="s">
        <v>1</v>
      </c>
      <c r="C1" s="6" t="s">
        <v>2</v>
      </c>
      <c r="D1" s="6" t="s">
        <v>3</v>
      </c>
      <c r="E1" s="2" t="s">
        <v>4</v>
      </c>
      <c r="F1" s="2" t="s">
        <v>5</v>
      </c>
      <c r="G1" s="10" t="s">
        <v>6</v>
      </c>
      <c r="H1" s="9" t="s">
        <v>7</v>
      </c>
      <c r="I1" s="11" t="s">
        <v>8</v>
      </c>
      <c r="J1" s="2" t="s">
        <v>9</v>
      </c>
      <c r="K1" s="9" t="s">
        <v>10</v>
      </c>
      <c r="L1" s="11" t="s">
        <v>11</v>
      </c>
      <c r="M1" s="16" t="s">
        <v>12</v>
      </c>
      <c r="N1" s="2" t="s">
        <v>14</v>
      </c>
      <c r="O1" s="2" t="s">
        <v>95</v>
      </c>
    </row>
    <row r="2" spans="1:13">
      <c r="A2" s="2" t="s">
        <v>85</v>
      </c>
      <c r="B2" s="6" t="s">
        <v>86</v>
      </c>
      <c r="C2" s="6">
        <f>(M2*0.9)+((100-J2)*0.7)+(((100-(E2/237)*0.6)))</f>
        <v>241.045949367089</v>
      </c>
      <c r="D2" s="6" t="s">
        <v>24</v>
      </c>
      <c r="E2" s="2" t="n">
        <v>1550</v>
      </c>
      <c r="F2" s="2" t="s">
        <v>21</v>
      </c>
      <c r="G2" s="7" t="n">
        <v>0.56</v>
      </c>
      <c r="J2" s="18"/>
      <c r="K2" s="9" t="n">
        <v>88039201</v>
      </c>
      <c r="L2" s="9">
        <f>K2/E2</f>
        <v>56799.484516129</v>
      </c>
      <c r="M2" s="2" t="n">
        <v>83.3</v>
      </c>
    </row>
    <row r="3" spans="1:14">
      <c r="A3" s="2" t="s">
        <v>67</v>
      </c>
      <c r="B3" s="6" t="s">
        <v>68</v>
      </c>
      <c r="C3" s="6">
        <f>(M3*0.9)+((100-J3)*0.7)+(((100-(E3/237)*0.6)))</f>
        <v>220.628101265823</v>
      </c>
      <c r="D3" s="6" t="s">
        <v>24</v>
      </c>
      <c r="E3" s="2" t="n">
        <v>2746</v>
      </c>
      <c r="F3" s="2" t="s">
        <v>47</v>
      </c>
      <c r="G3" s="7" t="n">
        <v>0.77</v>
      </c>
      <c r="H3" s="9" t="n">
        <v>32910</v>
      </c>
      <c r="J3" s="2" t="n">
        <v>29.6</v>
      </c>
      <c r="L3" s="9">
        <f>K3/E3</f>
        <v>0</v>
      </c>
      <c r="M3" s="2" t="n">
        <v>87</v>
      </c>
      <c r="N3" s="2" t="s">
        <v>69</v>
      </c>
    </row>
    <row r="4" spans="1:13">
      <c r="A4" s="2" t="s">
        <v>55</v>
      </c>
      <c r="B4" s="6" t="s">
        <v>56</v>
      </c>
      <c r="C4" s="6">
        <f>(M4*0.9)+((100-J4)*0.7)+(((100-(E4/237)*0.6)))</f>
        <v>220.342658227848</v>
      </c>
      <c r="D4" s="6" t="s">
        <v>24</v>
      </c>
      <c r="E4" s="2" t="n">
        <v>3550</v>
      </c>
      <c r="F4" s="2" t="s">
        <v>21</v>
      </c>
      <c r="G4" s="7" t="n">
        <v>0.28</v>
      </c>
      <c r="H4" s="9" t="n">
        <v>43866</v>
      </c>
      <c r="I4" s="9" t="n">
        <v>30168</v>
      </c>
      <c r="J4" s="2" t="n">
        <v>35.2</v>
      </c>
      <c r="K4" s="9" t="n">
        <v>599216000</v>
      </c>
      <c r="L4" s="9">
        <f>K4/E4</f>
        <v>168793.23943662</v>
      </c>
      <c r="M4" s="2" t="n">
        <v>93.3</v>
      </c>
    </row>
    <row r="5" spans="1:14">
      <c r="A5" s="2" t="s">
        <v>82</v>
      </c>
      <c r="B5" s="6" t="s">
        <v>83</v>
      </c>
      <c r="C5" s="6">
        <f>(M5*0.9)+((100-J5)*0.7)+(((100-(E5/237)*0.6)))</f>
        <v>213.492151898734</v>
      </c>
      <c r="D5" s="6" t="s">
        <v>24</v>
      </c>
      <c r="E5" s="2" t="n">
        <v>2302</v>
      </c>
      <c r="F5" s="2" t="s">
        <v>18</v>
      </c>
      <c r="G5" s="7" t="n">
        <v>0.76</v>
      </c>
      <c r="J5" s="18"/>
      <c r="L5" s="9">
        <f>K5/E5</f>
        <v>0</v>
      </c>
      <c r="M5" s="2" t="n">
        <v>54.8</v>
      </c>
      <c r="N5" s="2" t="s">
        <v>84</v>
      </c>
    </row>
    <row r="6" spans="1:13">
      <c r="A6" s="2" t="s">
        <v>65</v>
      </c>
      <c r="B6" s="6" t="s">
        <v>66</v>
      </c>
      <c r="C6" s="6">
        <f>(M6*0.9)+((100-J6)*0.7)+(((100-(E6/237)*0.6)))</f>
        <v>203.50746835443</v>
      </c>
      <c r="D6" s="6" t="s">
        <v>17</v>
      </c>
      <c r="E6" s="2" t="n">
        <v>7111</v>
      </c>
      <c r="F6" s="2" t="s">
        <v>47</v>
      </c>
      <c r="G6" s="7" t="n">
        <v>0.44</v>
      </c>
      <c r="H6" s="9" t="n">
        <v>41110</v>
      </c>
      <c r="I6" s="9" t="n">
        <v>30672</v>
      </c>
      <c r="J6" s="2" t="n">
        <v>25.8</v>
      </c>
      <c r="L6" s="9">
        <f>K6/E6</f>
        <v>0</v>
      </c>
      <c r="M6" s="2" t="n">
        <v>77.3</v>
      </c>
    </row>
    <row r="7" spans="1:13">
      <c r="A7" s="2" t="s">
        <v>70</v>
      </c>
      <c r="B7" s="6" t="s">
        <v>71</v>
      </c>
      <c r="C7" s="6">
        <f>(M7*0.9)+((100-J7)*0.7)+(((100-(E7/237)*0.6)))</f>
        <v>202.031265822785</v>
      </c>
      <c r="D7" s="6" t="s">
        <v>24</v>
      </c>
      <c r="E7" s="2" t="n">
        <v>2488</v>
      </c>
      <c r="F7" s="2" t="s">
        <v>21</v>
      </c>
      <c r="G7" s="7" t="n">
        <v>0.4</v>
      </c>
      <c r="H7" s="9" t="n">
        <v>44358</v>
      </c>
      <c r="I7" s="9" t="n">
        <v>24448</v>
      </c>
      <c r="J7" s="2" t="n">
        <v>31</v>
      </c>
      <c r="K7" s="9" t="n">
        <v>640768818</v>
      </c>
      <c r="L7" s="9">
        <f>K7/E7</f>
        <v>257543.737138264</v>
      </c>
      <c r="M7" s="2" t="n">
        <v>66.7</v>
      </c>
    </row>
    <row r="8" spans="1:14">
      <c r="A8" s="2" t="s">
        <v>52</v>
      </c>
      <c r="B8" s="6" t="s">
        <v>53</v>
      </c>
      <c r="C8" s="6">
        <f>(M8*0.9)+((100-J8)*0.7)+(((100-(E8/237)*0.6)))</f>
        <v>201.439367088608</v>
      </c>
      <c r="D8" s="6" t="s">
        <v>24</v>
      </c>
      <c r="E8" s="2" t="n">
        <v>1600</v>
      </c>
      <c r="F8" s="2" t="s">
        <v>32</v>
      </c>
      <c r="G8" s="7" t="n">
        <v>0.66</v>
      </c>
      <c r="H8" s="9" t="n">
        <v>37170</v>
      </c>
      <c r="I8" s="9" t="n">
        <v>20470</v>
      </c>
      <c r="J8" s="2" t="n">
        <v>63.6</v>
      </c>
      <c r="K8" s="9" t="n">
        <v>78688365</v>
      </c>
      <c r="L8" s="9">
        <f>K8/E8</f>
        <v>49180.228125</v>
      </c>
      <c r="M8" s="2" t="n">
        <v>88.9</v>
      </c>
      <c r="N8" s="2" t="s">
        <v>54</v>
      </c>
    </row>
    <row r="9" spans="1:14">
      <c r="A9" s="2" t="s">
        <v>72</v>
      </c>
      <c r="B9" s="6" t="s">
        <v>96</v>
      </c>
      <c r="C9" s="6">
        <f>(M9*0.9)+((100-J9)*0.7)+(((100-(E9/237)*0.6)))</f>
        <v>198.739620253165</v>
      </c>
      <c r="D9" s="6" t="s">
        <v>17</v>
      </c>
      <c r="E9" s="2" t="n">
        <v>4041</v>
      </c>
      <c r="F9" s="2" t="s">
        <v>18</v>
      </c>
      <c r="G9" s="7" t="n">
        <v>0.69</v>
      </c>
      <c r="H9" s="9" t="n">
        <v>38754</v>
      </c>
      <c r="J9" s="2" t="n">
        <v>39.6</v>
      </c>
      <c r="L9" s="9">
        <f>K9/E9</f>
        <v>0</v>
      </c>
      <c r="M9" s="2" t="n">
        <v>74.1</v>
      </c>
      <c r="N9" s="2" t="s">
        <v>73</v>
      </c>
    </row>
    <row r="10" spans="1:14">
      <c r="A10" s="2" t="s">
        <v>61</v>
      </c>
      <c r="B10" s="6" t="s">
        <v>62</v>
      </c>
      <c r="C10" s="6">
        <f>(M10*0.9)+((100-J10)*0.7)+(((100-(E10/237)*0.6)))</f>
        <v>198.246835443038</v>
      </c>
      <c r="D10" s="6" t="s">
        <v>24</v>
      </c>
      <c r="E10" s="2" t="n">
        <v>1680</v>
      </c>
      <c r="F10" s="2" t="s">
        <v>63</v>
      </c>
      <c r="G10" s="7" t="n">
        <v>0.67</v>
      </c>
      <c r="H10" s="9" t="n">
        <v>34900</v>
      </c>
      <c r="I10" s="9" t="n">
        <v>27780</v>
      </c>
      <c r="J10" s="2" t="n">
        <v>50</v>
      </c>
      <c r="K10" s="9" t="n">
        <v>47826801</v>
      </c>
      <c r="L10" s="9">
        <f>K10/E10</f>
        <v>28468.3339285714</v>
      </c>
      <c r="M10" s="2" t="n">
        <v>75</v>
      </c>
      <c r="N10" s="2" t="s">
        <v>64</v>
      </c>
    </row>
    <row r="11" spans="1:14">
      <c r="A11" s="2" t="s">
        <v>58</v>
      </c>
      <c r="B11" s="6" t="s">
        <v>59</v>
      </c>
      <c r="C11" s="6">
        <f>(M11*0.9)+((100-J11)*0.7)+(((100-(E11/237)*0.6)))</f>
        <v>191.735696202532</v>
      </c>
      <c r="D11" s="6" t="s">
        <v>35</v>
      </c>
      <c r="E11" s="2" t="n">
        <v>3849</v>
      </c>
      <c r="F11" s="2" t="s">
        <v>18</v>
      </c>
      <c r="G11" s="7" t="n">
        <v>0.57</v>
      </c>
      <c r="H11" s="9" t="n">
        <v>40030</v>
      </c>
      <c r="I11" s="9" t="n">
        <v>34421</v>
      </c>
      <c r="J11" s="2" t="n">
        <v>48.5</v>
      </c>
      <c r="K11" s="9" t="n">
        <v>358640000</v>
      </c>
      <c r="L11" s="9">
        <f>K11/E11</f>
        <v>93177.4486879709</v>
      </c>
      <c r="M11" s="2" t="n">
        <v>72.7</v>
      </c>
      <c r="N11" s="2" t="s">
        <v>60</v>
      </c>
    </row>
    <row r="12" spans="1:14">
      <c r="A12" s="2" t="s">
        <v>42</v>
      </c>
      <c r="B12" s="6" t="s">
        <v>43</v>
      </c>
      <c r="C12" s="6">
        <f>(M12*0.9)+((100-J12)*0.7)+(((100-(E12/237)*0.6)))</f>
        <v>188.752278481013</v>
      </c>
      <c r="D12" s="6" t="s">
        <v>24</v>
      </c>
      <c r="E12" s="2" t="n">
        <v>2140</v>
      </c>
      <c r="F12" s="2" t="s">
        <v>21</v>
      </c>
      <c r="G12" s="7" t="n">
        <v>0.58</v>
      </c>
      <c r="H12" s="9" t="n">
        <v>39110</v>
      </c>
      <c r="I12" s="9" t="n">
        <v>25289</v>
      </c>
      <c r="J12" s="2" t="n">
        <v>61.9</v>
      </c>
      <c r="K12" s="9" t="n">
        <v>146516149</v>
      </c>
      <c r="L12" s="9">
        <f>K12/E12</f>
        <v>68465.4901869159</v>
      </c>
      <c r="M12" s="2" t="n">
        <v>75</v>
      </c>
      <c r="N12" s="2" t="s">
        <v>44</v>
      </c>
    </row>
    <row r="13" spans="1:13">
      <c r="A13" s="2" t="s">
        <v>74</v>
      </c>
      <c r="B13" s="6" t="s">
        <v>75</v>
      </c>
      <c r="C13" s="6">
        <f>(M13*0.9)+((100-J13)*0.7)+(((100-(E13/237)*0.6)))</f>
        <v>186.823417721519</v>
      </c>
      <c r="D13" s="6" t="s">
        <v>17</v>
      </c>
      <c r="E13" s="2" t="n">
        <v>4869</v>
      </c>
      <c r="F13" s="2" t="s">
        <v>21</v>
      </c>
      <c r="G13" s="7" t="n">
        <v>0.33</v>
      </c>
      <c r="H13" s="9" t="n">
        <v>40960</v>
      </c>
      <c r="I13" s="9" t="n">
        <v>23583</v>
      </c>
      <c r="J13" s="2" t="n">
        <v>42.7</v>
      </c>
      <c r="K13" s="9" t="n">
        <v>1035593000</v>
      </c>
      <c r="L13" s="9">
        <f>K13/E13</f>
        <v>212691.107003492</v>
      </c>
      <c r="M13" s="2" t="n">
        <v>65.6</v>
      </c>
    </row>
    <row r="14" spans="1:13">
      <c r="A14" s="2" t="s">
        <v>19</v>
      </c>
      <c r="B14" s="6" t="s">
        <v>20</v>
      </c>
      <c r="C14" s="6">
        <f>(M14*0.9)+((100-J14)*0.7)+(((100-(E14/237)*0.6)))</f>
        <v>184.337848101266</v>
      </c>
      <c r="D14" s="6" t="s">
        <v>17</v>
      </c>
      <c r="E14" s="2" t="n">
        <v>5203</v>
      </c>
      <c r="F14" s="2" t="s">
        <v>21</v>
      </c>
      <c r="G14" s="7" t="n">
        <v>0.08</v>
      </c>
      <c r="H14" s="9" t="n">
        <v>37865</v>
      </c>
      <c r="I14" s="9" t="n">
        <v>18465</v>
      </c>
      <c r="J14" s="2" t="n">
        <v>79.5</v>
      </c>
      <c r="L14" s="9">
        <f>K14/E14</f>
        <v>0</v>
      </c>
      <c r="M14" s="2" t="n">
        <v>92.4</v>
      </c>
    </row>
    <row r="15" spans="1:13">
      <c r="A15" s="2" t="s">
        <v>45</v>
      </c>
      <c r="B15" s="6" t="s">
        <v>46</v>
      </c>
      <c r="C15" s="6">
        <f>(M15*0.9)+((100-J15)*0.7)+(((100-(E15/237)*0.6)))</f>
        <v>181.459113924051</v>
      </c>
      <c r="D15" s="6" t="s">
        <v>35</v>
      </c>
      <c r="E15" s="2" t="n">
        <v>5321</v>
      </c>
      <c r="F15" s="2" t="s">
        <v>47</v>
      </c>
      <c r="G15" s="7" t="n">
        <v>0.4</v>
      </c>
      <c r="H15" s="9" t="n">
        <v>42704</v>
      </c>
      <c r="I15" s="9" t="n">
        <v>30508</v>
      </c>
      <c r="J15" s="2" t="n">
        <v>59.4</v>
      </c>
      <c r="K15" s="9" t="n">
        <v>579033000</v>
      </c>
      <c r="L15" s="9">
        <f>K15/E15</f>
        <v>108820.334523586</v>
      </c>
      <c r="M15" s="2" t="n">
        <v>73.9</v>
      </c>
    </row>
    <row r="16" spans="1:13">
      <c r="A16" s="2" t="s">
        <v>15</v>
      </c>
      <c r="B16" s="6" t="s">
        <v>16</v>
      </c>
      <c r="C16" s="6">
        <f>(M16*0.9)+((100-J16)*0.7)+(((100-(E16/237)*0.6)))</f>
        <v>179.761265822785</v>
      </c>
      <c r="D16" s="6" t="s">
        <v>17</v>
      </c>
      <c r="E16" s="2" t="n">
        <v>4384</v>
      </c>
      <c r="F16" s="2" t="s">
        <v>18</v>
      </c>
      <c r="G16" s="7" t="n">
        <v>0.1</v>
      </c>
      <c r="H16" s="9" t="n">
        <v>40732</v>
      </c>
      <c r="I16" s="9" t="n">
        <v>17497</v>
      </c>
      <c r="J16" s="2" t="n">
        <v>61.1</v>
      </c>
      <c r="L16" s="9">
        <f>K16/E16</f>
        <v>0</v>
      </c>
      <c r="M16" s="2" t="n">
        <v>70.7</v>
      </c>
    </row>
    <row r="17" spans="1:14">
      <c r="A17" s="2" t="s">
        <v>39</v>
      </c>
      <c r="B17" s="6" t="s">
        <v>40</v>
      </c>
      <c r="C17" s="6">
        <f>(M17*0.9)+((100-J17)*0.7)+(((100-(E17/237)*0.6)))</f>
        <v>178.906455696203</v>
      </c>
      <c r="D17" s="6" t="s">
        <v>24</v>
      </c>
      <c r="E17" s="2" t="n">
        <v>2008</v>
      </c>
      <c r="F17" s="2" t="s">
        <v>21</v>
      </c>
      <c r="G17" s="7" t="n">
        <v>0.61</v>
      </c>
      <c r="H17" s="9" t="n">
        <v>38290</v>
      </c>
      <c r="I17" s="9" t="n">
        <v>22493</v>
      </c>
      <c r="J17" s="2" t="n">
        <v>72.2</v>
      </c>
      <c r="K17" s="9" t="n">
        <v>230935031</v>
      </c>
      <c r="L17" s="9">
        <f>K17/E17</f>
        <v>115007.485557769</v>
      </c>
      <c r="M17" s="2" t="n">
        <v>71.7</v>
      </c>
      <c r="N17" s="2" t="s">
        <v>41</v>
      </c>
    </row>
    <row r="18" spans="1:13">
      <c r="A18" s="2" t="s">
        <v>37</v>
      </c>
      <c r="B18" s="6" t="s">
        <v>38</v>
      </c>
      <c r="C18" s="6">
        <f>(M18*0.9)+((100-J18)*0.7)+(((100-(E18/237)*0.6)))</f>
        <v>176.639493670886</v>
      </c>
      <c r="D18" s="6" t="s">
        <v>17</v>
      </c>
      <c r="E18" s="2" t="n">
        <v>6178</v>
      </c>
      <c r="F18" s="2" t="s">
        <v>18</v>
      </c>
      <c r="G18" s="7" t="n">
        <v>0.3</v>
      </c>
      <c r="H18" s="9" t="n">
        <v>44010</v>
      </c>
      <c r="I18" s="9" t="n">
        <v>30337</v>
      </c>
      <c r="J18" s="2" t="n">
        <v>62.8</v>
      </c>
      <c r="L18" s="9">
        <f>K18/E18</f>
        <v>0</v>
      </c>
      <c r="M18" s="2" t="n">
        <v>73.6</v>
      </c>
    </row>
    <row r="19" spans="1:13">
      <c r="A19" s="2" t="s">
        <v>26</v>
      </c>
      <c r="B19" s="6" t="s">
        <v>27</v>
      </c>
      <c r="C19" s="6">
        <f>(M19*0.9)+((100-J19)*0.7)+(((100-(E19/237)*0.6)))</f>
        <v>172.608860759494</v>
      </c>
      <c r="D19" s="6" t="s">
        <v>17</v>
      </c>
      <c r="E19" s="2" t="n">
        <v>6988</v>
      </c>
      <c r="F19" s="2" t="s">
        <v>21</v>
      </c>
      <c r="G19" s="7" t="n">
        <v>0.07</v>
      </c>
      <c r="H19" s="9" t="n">
        <v>41564</v>
      </c>
      <c r="I19" s="9" t="n">
        <v>15101</v>
      </c>
      <c r="J19" s="2" t="n">
        <v>86.2</v>
      </c>
      <c r="K19" s="9" t="n">
        <v>17035804000</v>
      </c>
      <c r="L19" s="9">
        <f>K19/E19</f>
        <v>2437865.48368632</v>
      </c>
      <c r="M19" s="2" t="n">
        <v>89.6</v>
      </c>
    </row>
    <row r="20" spans="1:13">
      <c r="A20" s="2" t="s">
        <v>50</v>
      </c>
      <c r="B20" s="6" t="s">
        <v>51</v>
      </c>
      <c r="C20" s="6">
        <f>(M20*0.9)+((100-J20)*0.7)+(((100-(E20/237)*0.6)))</f>
        <v>171.280632911392</v>
      </c>
      <c r="D20" s="6" t="s">
        <v>17</v>
      </c>
      <c r="E20" s="2" t="n">
        <v>5194</v>
      </c>
      <c r="F20" s="2" t="s">
        <v>18</v>
      </c>
      <c r="G20" s="7" t="n">
        <v>0.22</v>
      </c>
      <c r="H20" s="9" t="n">
        <v>42962</v>
      </c>
      <c r="I20" s="9" t="n">
        <v>27813</v>
      </c>
      <c r="J20" s="2" t="n">
        <v>79.8</v>
      </c>
      <c r="L20" s="9">
        <f>K20/E20</f>
        <v>0</v>
      </c>
      <c r="M20" s="2" t="n">
        <v>78.1</v>
      </c>
    </row>
    <row r="21" spans="1:14">
      <c r="A21" s="2" t="s">
        <v>87</v>
      </c>
      <c r="B21" s="6" t="s">
        <v>88</v>
      </c>
      <c r="C21" s="6">
        <f>(M21*0.9)+((100-J21)*0.7)+(((100-(E21/237)*0.6)))</f>
        <v>166.455696202532</v>
      </c>
      <c r="D21" s="6" t="s">
        <v>24</v>
      </c>
      <c r="E21" s="2" t="n">
        <v>1400</v>
      </c>
      <c r="L21" s="9">
        <f>K21/E21</f>
        <v>0</v>
      </c>
      <c r="N21" s="2" t="s">
        <v>89</v>
      </c>
    </row>
    <row r="22" spans="1:13">
      <c r="A22" s="2" t="s">
        <v>33</v>
      </c>
      <c r="B22" s="6" t="s">
        <v>34</v>
      </c>
      <c r="C22" s="6">
        <f>(M22*0.9)+((100-J22)*0.7)+(((100-(E22/237)*0.6)))</f>
        <v>161.412911392405</v>
      </c>
      <c r="D22" s="6" t="s">
        <v>35</v>
      </c>
      <c r="E22" s="2" t="n">
        <v>4016</v>
      </c>
      <c r="F22" s="2" t="s">
        <v>36</v>
      </c>
      <c r="G22" s="7" t="n">
        <v>0.51</v>
      </c>
      <c r="H22" s="9" t="n">
        <v>39120</v>
      </c>
      <c r="I22" s="9" t="n">
        <v>28926</v>
      </c>
      <c r="J22" s="2" t="n">
        <v>56.5</v>
      </c>
      <c r="L22" s="9">
        <f>K22/E22</f>
        <v>0</v>
      </c>
      <c r="M22" s="2" t="n">
        <v>45.7</v>
      </c>
    </row>
    <row r="23" spans="1:13">
      <c r="A23" s="2" t="s">
        <v>30</v>
      </c>
      <c r="B23" s="6" t="s">
        <v>31</v>
      </c>
      <c r="C23" s="6">
        <f>(M23*0.9)+((100-J23)*0.7)+(((100-(E23/237)*0.6)))</f>
        <v>160.53417721519</v>
      </c>
      <c r="D23" s="6" t="s">
        <v>17</v>
      </c>
      <c r="E23" s="2" t="n">
        <v>14167</v>
      </c>
      <c r="F23" s="2" t="s">
        <v>32</v>
      </c>
      <c r="G23" s="7" t="n">
        <v>0.18</v>
      </c>
      <c r="H23" s="9" t="n">
        <v>41541</v>
      </c>
      <c r="I23" s="9" t="n">
        <v>22439</v>
      </c>
      <c r="J23" s="2" t="n">
        <v>67.2</v>
      </c>
      <c r="K23" s="9" t="n">
        <v>4946953425</v>
      </c>
      <c r="L23" s="9">
        <f>K23/E23</f>
        <v>349188.496153032</v>
      </c>
      <c r="M23" s="2" t="n">
        <v>81.6</v>
      </c>
    </row>
    <row r="24" spans="1:13">
      <c r="A24" s="2" t="s">
        <v>28</v>
      </c>
      <c r="B24" s="6" t="s">
        <v>29</v>
      </c>
      <c r="C24" s="6">
        <f>(M24*0.9)+((100-J24)*0.7)+(((100-(E24/237)*0.6)))</f>
        <v>157.302784810127</v>
      </c>
      <c r="D24" s="6" t="s">
        <v>17</v>
      </c>
      <c r="E24" s="2" t="n">
        <v>5837</v>
      </c>
      <c r="F24" s="2" t="s">
        <v>18</v>
      </c>
      <c r="G24" s="7" t="n">
        <v>0.19</v>
      </c>
      <c r="H24" s="9" t="n">
        <v>42280</v>
      </c>
      <c r="I24" s="9" t="n">
        <v>27392</v>
      </c>
      <c r="J24" s="2" t="n">
        <v>58.1</v>
      </c>
      <c r="L24" s="9">
        <f>K24/E24</f>
        <v>0</v>
      </c>
      <c r="M24" s="2" t="n">
        <v>47.5</v>
      </c>
    </row>
    <row r="25" spans="1:13">
      <c r="A25" s="2" t="s">
        <v>80</v>
      </c>
      <c r="B25" s="6" t="s">
        <v>81</v>
      </c>
      <c r="C25" s="6">
        <f>(M25*0.9)+((100-J25)*0.7)+(((100-(E25/237)*0.6)))</f>
        <v>145.774430379747</v>
      </c>
      <c r="D25" s="6" t="s">
        <v>78</v>
      </c>
      <c r="E25" s="2" t="n">
        <v>17872</v>
      </c>
      <c r="F25" s="2" t="s">
        <v>47</v>
      </c>
      <c r="G25" s="7" t="n">
        <v>0.61</v>
      </c>
      <c r="H25" s="9" t="n">
        <v>11192</v>
      </c>
      <c r="I25" s="9" t="n">
        <v>17083</v>
      </c>
      <c r="J25" s="2" t="n">
        <v>60.1</v>
      </c>
      <c r="L25" s="9">
        <f>K25/E25</f>
        <v>0</v>
      </c>
      <c r="M25" s="2" t="n">
        <v>70.1</v>
      </c>
    </row>
    <row r="26" spans="1:13">
      <c r="A26" s="2" t="s">
        <v>48</v>
      </c>
      <c r="B26" s="6" t="s">
        <v>49</v>
      </c>
      <c r="C26" s="6">
        <f>(M26*0.9)+((100-J26)*0.7)+(((100-(E26/237)*0.6)))</f>
        <v>144.475189873418</v>
      </c>
      <c r="D26" s="6" t="s">
        <v>17</v>
      </c>
      <c r="E26" s="2" t="n">
        <v>11765</v>
      </c>
      <c r="F26" s="2" t="s">
        <v>47</v>
      </c>
      <c r="G26" s="7" t="n">
        <v>0.12</v>
      </c>
      <c r="H26" s="9" t="n">
        <v>42098</v>
      </c>
      <c r="I26" s="9" t="n">
        <v>20582</v>
      </c>
      <c r="J26" s="2" t="n">
        <v>57.3</v>
      </c>
      <c r="L26" s="9">
        <f>K26/E26</f>
        <v>0</v>
      </c>
      <c r="M26" s="2" t="n">
        <v>49.3</v>
      </c>
    </row>
    <row r="27" spans="1:13">
      <c r="A27" s="2" t="s">
        <v>76</v>
      </c>
      <c r="B27" s="6" t="s">
        <v>77</v>
      </c>
      <c r="C27" s="6">
        <f>(M27*0.9)+((100-J27)*0.7)+(((100-(E27/237)*0.6)))</f>
        <v>144.22</v>
      </c>
      <c r="D27" s="6" t="s">
        <v>78</v>
      </c>
      <c r="E27" s="2" t="n">
        <v>23700</v>
      </c>
      <c r="F27" s="2" t="s">
        <v>63</v>
      </c>
      <c r="G27" s="7" t="n">
        <v>0.67</v>
      </c>
      <c r="H27" s="9" t="n">
        <v>10509</v>
      </c>
      <c r="I27" s="9" t="n">
        <v>19829</v>
      </c>
      <c r="J27" s="2" t="n">
        <v>54.1</v>
      </c>
      <c r="L27" s="9">
        <f>K27/E27</f>
        <v>0</v>
      </c>
      <c r="M27" s="2" t="n">
        <v>80.1</v>
      </c>
    </row>
    <row r="28" spans="1:13">
      <c r="A28" s="2" t="s">
        <v>79</v>
      </c>
      <c r="B28" s="6" t="s">
        <v>49</v>
      </c>
      <c r="C28" s="6">
        <f>(M28*0.9)+((100-J28)*0.7)+(((100-(E28/237)*0.6)))</f>
        <v>123.596329113924</v>
      </c>
      <c r="D28" s="6" t="s">
        <v>17</v>
      </c>
      <c r="E28" s="2" t="n">
        <v>15047</v>
      </c>
      <c r="F28" s="2" t="s">
        <v>36</v>
      </c>
      <c r="G28" s="7" t="n">
        <v>0.58</v>
      </c>
      <c r="H28" s="9" t="n">
        <v>34505</v>
      </c>
      <c r="I28" s="9" t="n">
        <v>34763</v>
      </c>
      <c r="J28" s="2" t="n">
        <v>57</v>
      </c>
      <c r="L28" s="9">
        <f>K28/E28</f>
        <v>0</v>
      </c>
      <c r="M28" s="2" t="n">
        <v>35.1</v>
      </c>
    </row>
    <row r="29" spans="1:14">
      <c r="A29" s="2" t="s">
        <v>22</v>
      </c>
      <c r="B29" s="6" t="s">
        <v>23</v>
      </c>
      <c r="C29" s="6">
        <f>(M29*0.9)+((100-J29)*0.7)+(((100-(E29/237)*0.6)))</f>
        <v>106.767088607595</v>
      </c>
      <c r="D29" s="6" t="s">
        <v>24</v>
      </c>
      <c r="E29" s="2" t="n">
        <v>1198</v>
      </c>
      <c r="F29" s="2" t="s">
        <v>21</v>
      </c>
      <c r="G29" s="7" t="n">
        <v>0.25</v>
      </c>
      <c r="H29" s="9" t="n">
        <v>42208</v>
      </c>
      <c r="I29" s="9" t="n">
        <v>18239</v>
      </c>
      <c r="J29" s="2" t="n">
        <v>86</v>
      </c>
      <c r="L29" s="9">
        <f>K29/E29</f>
        <v>0</v>
      </c>
      <c r="N29" s="2" t="s">
        <v>25</v>
      </c>
    </row>
    <row r="30" spans="1:12">
      <c r="A30" s="2" t="s">
        <v>90</v>
      </c>
      <c r="D30" s="6" t="s">
        <v>24</v>
      </c>
      <c r="L30" s="9" t="e">
        <f>K30/E30</f>
        <v>#DIV/0!</v>
      </c>
    </row>
    <row r="31" spans="1:4">
      <c r="A31" s="2" t="s">
        <v>57</v>
      </c>
      <c r="D31" s="6" t="s">
        <v>24</v>
      </c>
    </row>
  </sheetData>
  <pageMargins left="0.79" right="0.79" top="0.79" bottom="0.79" header="0.39" footer="0.39"/>
  <pageSetup paperSize="1" pageOrder="overThenDown"/>
  <headerFooter/>
</worksheet>
</file>

<file path=xl/worksheets/sheet3.xml><?xml version="1.0" encoding="utf-8"?>
<worksheet xmlns="http://schemas.openxmlformats.org/spreadsheetml/2006/main" xmlns:r="http://schemas.openxmlformats.org/officeDocument/2006/relationships">
  <dimension ref="A1:G24"/>
  <sheetViews>
    <sheetView view="normal" workbookViewId="0">
      <pane xSplit="1" ySplit="2" topLeftCell="B3" activePane="bottomRight" state="frozen"/>
      <selection pane="bottomRight" activeCell="A1" sqref="A1"/>
    </sheetView>
  </sheetViews>
  <sheetFormatPr baseColWidth="9" defaultColWidth="10.000000" defaultRowHeight="13.45"/>
  <cols>
    <col min="1" max="1" width="21.891892" customWidth="1" style="2"/>
    <col min="2" max="2" width="7.297297" customWidth="1" style="2"/>
    <col min="3" max="3" width="7.567568" customWidth="1" style="2"/>
    <col min="4" max="4" width="10.810811" customWidth="1" style="2"/>
    <col min="5" max="5" width="6.351351" customWidth="1" style="2"/>
    <col min="6" max="6" width="7.702703" customWidth="1" style="2"/>
    <col min="7" max="7" width="11.081081" customWidth="1" style="23"/>
    <col min="8" max="246" width="15.000000" customWidth="1" style="2"/>
  </cols>
  <sheetData>
    <row r="1" spans="1:7" ht="27.70" customHeight="1">
      <c r="A1" s="2" t="s">
        <v>0</v>
      </c>
      <c r="B1" s="2" t="s">
        <v>4</v>
      </c>
      <c r="C1" s="2" t="s">
        <v>95</v>
      </c>
      <c r="D1" s="16" t="s">
        <v>97</v>
      </c>
      <c r="E1" s="16" t="s">
        <v>98</v>
      </c>
      <c r="F1" s="2" t="s">
        <v>9</v>
      </c>
      <c r="G1" s="23" t="s">
        <v>2</v>
      </c>
    </row>
    <row r="2" spans="1:7" ht="12.70" customHeight="1">
      <c r="A2" s="2" t="s">
        <v>99</v>
      </c>
      <c r="B2" s="2" t="n">
        <v>6</v>
      </c>
      <c r="C2" s="2" t="n">
        <v>6</v>
      </c>
      <c r="D2" s="2" t="n">
        <v>8</v>
      </c>
      <c r="E2" s="16" t="n">
        <v>9</v>
      </c>
      <c r="F2" s="2" t="n">
        <v>7</v>
      </c>
      <c r="G2" s="23" t="s">
        <v>100</v>
      </c>
    </row>
    <row r="3" spans="1:7">
      <c r="A3" s="2" t="s">
        <v>55</v>
      </c>
      <c r="B3" s="2" t="n">
        <v>3550</v>
      </c>
      <c r="C3" s="2" t="n">
        <v>25</v>
      </c>
      <c r="D3" s="2" t="n">
        <v>65</v>
      </c>
      <c r="E3" s="2" t="n">
        <v>93.3</v>
      </c>
      <c r="F3" s="2" t="n">
        <v>35.2</v>
      </c>
      <c r="G3" s="23">
        <f>((100-F3)*($F$2/10)+(E3*$E$2/10)+(D3*$D$2/10)+((100-(C3/3.67)*$C$2/10))+((100-B3/141.67))*($B$2/10))/5</f>
        <v>64.441573237033</v>
      </c>
    </row>
    <row r="4" spans="1:7">
      <c r="A4" s="2" t="s">
        <v>52</v>
      </c>
      <c r="B4" s="2" t="n">
        <v>1600</v>
      </c>
      <c r="C4" s="2" t="n">
        <v>111</v>
      </c>
      <c r="D4" s="2" t="n">
        <v>85.4</v>
      </c>
      <c r="E4" s="2" t="n">
        <v>88.9</v>
      </c>
      <c r="F4" s="2" t="n">
        <v>63.6</v>
      </c>
      <c r="G4" s="23">
        <f>((100-F4)*($F$2/10)+(E4*$E$2/10)+(D4*$D$2/10)+((100-(C4/3.67)*$C$2/10))+((100-B4/141.67))*($B$2/10))/5</f>
        <v>61.7773099779604</v>
      </c>
    </row>
    <row r="5" spans="1:7">
      <c r="A5" s="2" t="s">
        <v>72</v>
      </c>
      <c r="B5" s="2" t="n">
        <v>4041</v>
      </c>
      <c r="C5" s="2" t="n">
        <v>70</v>
      </c>
      <c r="D5" s="2" t="n">
        <v>75</v>
      </c>
      <c r="E5" s="2" t="n">
        <v>74.1</v>
      </c>
      <c r="F5" s="2" t="n">
        <v>39.6</v>
      </c>
      <c r="G5" s="23">
        <f>((100-F5)*($F$2/10)+(E5*$E$2/10)+(D5*$D$2/10)+((100-(C5/3.67)*$C$2/10))+((100-B5/141.67))*($B$2/10))/5</f>
        <v>60.082287494694</v>
      </c>
    </row>
    <row r="6" spans="1:7">
      <c r="A6" s="2" t="s">
        <v>70</v>
      </c>
      <c r="B6" s="2" t="n">
        <v>2488</v>
      </c>
      <c r="C6" s="2" t="n">
        <v>125</v>
      </c>
      <c r="D6" s="2" t="n">
        <v>65.6</v>
      </c>
      <c r="E6" s="2" t="n">
        <v>66.7</v>
      </c>
      <c r="F6" s="2" t="n">
        <v>31</v>
      </c>
      <c r="G6" s="23">
        <f>((100-F6)*($F$2/10)+(E6*$E$2/10)+(D6*$D$2/10)+((100-(C6/3.67)*$C$2/10))+((100-B6/141.67))*($B$2/10))/5</f>
        <v>57.9673737732218</v>
      </c>
    </row>
    <row r="7" spans="1:7">
      <c r="A7" s="2" t="s">
        <v>91</v>
      </c>
      <c r="B7" s="2" t="n">
        <v>2363</v>
      </c>
      <c r="C7" s="2" t="n">
        <v>125</v>
      </c>
      <c r="D7" s="2" t="n">
        <v>69.6</v>
      </c>
      <c r="E7" s="2" t="n">
        <v>73.8</v>
      </c>
      <c r="F7" s="2" t="n">
        <v>46.2</v>
      </c>
      <c r="G7" s="23">
        <f>((100-F7)*($F$2/10)+(E7*$E$2/10)+(D7*$D$2/10)+((100-(C7/3.67)*$C$2/10))+((100-B7/141.67))*($B$2/10))/5</f>
        <v>57.863253634872</v>
      </c>
    </row>
    <row r="8" spans="1:7">
      <c r="A8" s="2" t="s">
        <v>67</v>
      </c>
      <c r="B8" s="2" t="n">
        <v>2746</v>
      </c>
      <c r="C8" s="2" t="n">
        <v>322</v>
      </c>
      <c r="D8" s="2" t="n">
        <v>75</v>
      </c>
      <c r="E8" s="2" t="n">
        <v>87</v>
      </c>
      <c r="F8" s="2" t="n">
        <v>29.6</v>
      </c>
      <c r="G8" s="23">
        <f>((100-F8)*($F$2/10)+(E8*$E$2/10)+(D8*$D$2/10)+((100-(C8/3.67)*$C$2/10))+((100-B8/141.67))*($B$2/10))/5</f>
        <v>56.6614208450426</v>
      </c>
    </row>
    <row r="9" spans="1:7">
      <c r="A9" s="2" t="s">
        <v>74</v>
      </c>
      <c r="B9" s="2" t="n">
        <v>4869</v>
      </c>
      <c r="C9" s="2" t="n">
        <v>120</v>
      </c>
      <c r="D9" s="2" t="n">
        <v>78.1</v>
      </c>
      <c r="E9" s="2" t="n">
        <v>65.6</v>
      </c>
      <c r="F9" s="2" t="n">
        <v>42.7</v>
      </c>
      <c r="G9" s="23">
        <f>((100-F9)*($F$2/10)+(E9*$E$2/10)+(D9*$D$2/10)+((100-(C9/3.67)*$C$2/10))+((100-B9/141.67))*($B$2/10))/5</f>
        <v>56.2780619069262</v>
      </c>
    </row>
    <row r="10" spans="1:7">
      <c r="A10" s="2" t="s">
        <v>65</v>
      </c>
      <c r="B10" s="2" t="n">
        <v>7111</v>
      </c>
      <c r="C10" s="2" t="n">
        <v>155</v>
      </c>
      <c r="D10" s="2" t="n">
        <v>68.2</v>
      </c>
      <c r="E10" s="2" t="n">
        <v>77.3</v>
      </c>
      <c r="F10" s="2" t="n">
        <v>25.8</v>
      </c>
      <c r="G10" s="23">
        <f>((100-F10)*($F$2/10)+(E10*$E$2/10)+(D10*$D$2/10)+((100-(C10/3.67)*$C$2/10))+((100-B10/141.67))*($B$2/10))/5</f>
        <v>56.1225865394288</v>
      </c>
    </row>
    <row r="11" spans="1:7">
      <c r="A11" s="2" t="s">
        <v>61</v>
      </c>
      <c r="B11" s="2" t="n">
        <v>1680</v>
      </c>
      <c r="C11" s="2" t="n">
        <v>94</v>
      </c>
      <c r="D11" s="2" t="n">
        <v>50</v>
      </c>
      <c r="E11" s="2" t="n">
        <v>75</v>
      </c>
      <c r="F11" s="2" t="n">
        <v>50</v>
      </c>
      <c r="G11" s="23">
        <f>((100-F11)*($F$2/10)+(E11*$E$2/10)+(D11*$D$2/10)+((100-(C11/3.67)*$C$2/10))+((100-B11/141.67))*($B$2/10))/5</f>
        <v>56.003405177131</v>
      </c>
    </row>
    <row r="12" spans="1:7">
      <c r="A12" s="2" t="s">
        <v>19</v>
      </c>
      <c r="B12" s="2" t="n">
        <v>5203</v>
      </c>
      <c r="C12" s="2" t="n">
        <v>175</v>
      </c>
      <c r="D12" s="2" t="n">
        <v>79.5</v>
      </c>
      <c r="E12" s="2" t="n">
        <v>92.4</v>
      </c>
      <c r="F12" s="2" t="n">
        <v>79.5</v>
      </c>
      <c r="G12" s="23">
        <f>((100-F12)*($F$2/10)+(E12*$E$2/10)+(D12*$D$2/10)+((100-(C12/3.67)*$C$2/10))+((100-B12/141.67))*($B$2/10))/5</f>
        <v>54.0927857939808</v>
      </c>
    </row>
    <row r="13" spans="1:7">
      <c r="A13" s="2" t="s">
        <v>45</v>
      </c>
      <c r="B13" s="2" t="n">
        <v>5321</v>
      </c>
      <c r="C13" s="2" t="n">
        <v>191</v>
      </c>
      <c r="D13" s="2" t="n">
        <v>72.8</v>
      </c>
      <c r="E13" s="2" t="n">
        <v>73.9</v>
      </c>
      <c r="F13" s="2" t="n">
        <v>59.4</v>
      </c>
      <c r="G13" s="23">
        <f>((100-F13)*($F$2/10)+(E13*$E$2/10)+(D13*$D$2/10)+((100-(C13/3.67)*$C$2/10))+((100-B13/141.67))*($B$2/10))/5</f>
        <v>51.88167444164</v>
      </c>
    </row>
    <row r="14" spans="1:7">
      <c r="A14" s="2" t="s">
        <v>58</v>
      </c>
      <c r="B14" s="2" t="n">
        <v>3849</v>
      </c>
      <c r="C14" s="2" t="n">
        <v>324</v>
      </c>
      <c r="D14" s="2" t="n">
        <v>81.8</v>
      </c>
      <c r="E14" s="2" t="n">
        <v>72.7</v>
      </c>
      <c r="F14" s="2" t="n">
        <v>48.5</v>
      </c>
      <c r="G14" s="23">
        <f>((100-F14)*($F$2/10)+(E14*$E$2/10)+(D14*$D$2/10)+((100-(C14/3.67)*$C$2/10))+((100-B14/141.67))*($B$2/10))/5</f>
        <v>51.5297418504724</v>
      </c>
    </row>
    <row r="15" spans="1:7">
      <c r="A15" s="2" t="s">
        <v>42</v>
      </c>
      <c r="B15" s="2" t="n">
        <v>2140</v>
      </c>
      <c r="C15" s="2" t="n">
        <v>220</v>
      </c>
      <c r="D15" s="2" t="n">
        <v>53.1</v>
      </c>
      <c r="E15" s="2" t="n">
        <v>75</v>
      </c>
      <c r="F15" s="2" t="n">
        <v>61.9</v>
      </c>
      <c r="G15" s="23">
        <f>((100-F15)*($F$2/10)+(E15*$E$2/10)+(D15*$D$2/10)+((100-(C15/3.67)*$C$2/10))+((100-B15/141.67))*($B$2/10))/5</f>
        <v>50.3238762780834</v>
      </c>
    </row>
    <row r="16" spans="1:7">
      <c r="A16" s="2" t="s">
        <v>37</v>
      </c>
      <c r="B16" s="2" t="n">
        <v>6178</v>
      </c>
      <c r="C16" s="2" t="n">
        <v>215</v>
      </c>
      <c r="D16" s="2" t="n">
        <v>70.5</v>
      </c>
      <c r="E16" s="2" t="n">
        <v>73.6</v>
      </c>
      <c r="F16" s="2" t="n">
        <v>62.8</v>
      </c>
      <c r="G16" s="23">
        <f>((100-F16)*($F$2/10)+(E16*$E$2/10)+(D16*$D$2/10)+((100-(C16/3.67)*$C$2/10))+((100-B16/141.67))*($B$2/10))/5</f>
        <v>49.4730209657512</v>
      </c>
    </row>
    <row r="17" spans="1:7">
      <c r="A17" s="2" t="s">
        <v>30</v>
      </c>
      <c r="B17" s="2" t="n">
        <v>14167</v>
      </c>
      <c r="C17" s="2" t="n">
        <v>105</v>
      </c>
      <c r="D17" s="2" t="n">
        <v>82.8</v>
      </c>
      <c r="E17" s="2" t="n">
        <v>81.6</v>
      </c>
      <c r="F17" s="2" t="n">
        <v>67.2</v>
      </c>
      <c r="G17" s="23">
        <f>((100-F17)*($F$2/10)+(E17*$E$2/10)+(D17*$D$2/10)+((100-(C17/3.67)*$C$2/10))+((100-B17/141.67))*($B$2/10))/5</f>
        <v>49.094757493188</v>
      </c>
    </row>
    <row r="18" spans="1:7">
      <c r="A18" s="2" t="s">
        <v>15</v>
      </c>
      <c r="B18" s="2" t="n">
        <v>4384</v>
      </c>
      <c r="C18" s="2" t="n">
        <v>360</v>
      </c>
      <c r="D18" s="2" t="n">
        <v>82.9</v>
      </c>
      <c r="E18" s="2" t="n">
        <v>70.7</v>
      </c>
      <c r="F18" s="2" t="n">
        <v>61.1</v>
      </c>
      <c r="G18" s="23">
        <f>((100-F18)*($F$2/10)+(E18*$E$2/10)+(D18*$D$2/10)+((100-(C18/3.67)*$C$2/10))+((100-B18/141.67))*($B$2/10))/5</f>
        <v>47.9514643259876</v>
      </c>
    </row>
    <row r="19" spans="1:7">
      <c r="A19" s="2" t="s">
        <v>39</v>
      </c>
      <c r="B19" s="2" t="n">
        <v>2008</v>
      </c>
      <c r="C19" s="2" t="n">
        <v>316</v>
      </c>
      <c r="D19" s="2" t="n">
        <v>65</v>
      </c>
      <c r="E19" s="2" t="n">
        <v>71.7</v>
      </c>
      <c r="F19" s="2" t="n">
        <v>72.2</v>
      </c>
      <c r="G19" s="23">
        <f>((100-F19)*($F$2/10)+(E19*$E$2/10)+(D19*$D$2/10)+((100-(C19/3.67)*$C$2/10))+((100-B19/141.67))*($B$2/10))/5</f>
        <v>47.1647208343296</v>
      </c>
    </row>
    <row r="20" spans="1:7">
      <c r="A20" s="2" t="s">
        <v>28</v>
      </c>
      <c r="B20" s="2" t="n">
        <v>5837</v>
      </c>
      <c r="C20" s="2" t="n">
        <v>170</v>
      </c>
      <c r="D20" s="2" t="n">
        <v>58.1</v>
      </c>
      <c r="E20" s="2" t="n">
        <v>47.5</v>
      </c>
      <c r="F20" s="2" t="n">
        <v>58.1</v>
      </c>
      <c r="G20" s="23">
        <f>((100-F20)*($F$2/10)+(E20*$E$2/10)+(D20*$D$2/10)+((100-(C20/3.67)*$C$2/10))+((100-B20/141.67))*($B$2/10))/5</f>
        <v>45.20925087411</v>
      </c>
    </row>
    <row r="21" spans="1:7">
      <c r="A21" s="2" t="s">
        <v>50</v>
      </c>
      <c r="B21" s="2" t="n">
        <v>5194</v>
      </c>
      <c r="C21" s="2" t="n">
        <v>367</v>
      </c>
      <c r="D21" s="2" t="n">
        <v>69.7</v>
      </c>
      <c r="E21" s="2" t="n">
        <v>78.1</v>
      </c>
      <c r="F21" s="2" t="n">
        <v>79.8</v>
      </c>
      <c r="G21" s="23">
        <f>((100-F21)*($F$2/10)+(E21*$E$2/10)+(D21*$D$2/10)+((100-(C21/3.67)*$C$2/10))+((100-B21/141.67))*($B$2/10))/5</f>
        <v>43.6384799887062</v>
      </c>
    </row>
    <row r="22" spans="1:7">
      <c r="A22" s="2" t="s">
        <v>33</v>
      </c>
      <c r="B22" s="2" t="n">
        <v>4016</v>
      </c>
      <c r="C22" s="2" t="n">
        <v>309</v>
      </c>
      <c r="D22" s="2" t="n">
        <v>67.4</v>
      </c>
      <c r="E22" s="2" t="n">
        <v>45.7</v>
      </c>
      <c r="F22" s="2" t="n">
        <v>56.5</v>
      </c>
      <c r="G22" s="23">
        <f>((100-F22)*($F$2/10)+(E22*$E$2/10)+(D22*$D$2/10)+((100-(C22/3.67)*$C$2/10))+((100-B22/141.67))*($B$2/10))/5</f>
        <v>43.5947495705664</v>
      </c>
    </row>
    <row r="23" spans="1:7">
      <c r="A23" s="2" t="s">
        <v>48</v>
      </c>
      <c r="B23" s="2" t="n">
        <v>11765</v>
      </c>
      <c r="C23" s="2" t="n">
        <v>175</v>
      </c>
      <c r="D23" s="2" t="n">
        <v>73.1</v>
      </c>
      <c r="E23" s="2" t="n">
        <v>49.3</v>
      </c>
      <c r="F23" s="2" t="n">
        <v>57.3</v>
      </c>
      <c r="G23" s="23">
        <f>((100-F23)*($F$2/10)+(E23*$E$2/10)+(D23*$D$2/10)+((100-(C23/3.67)*$C$2/10))+((100-B23/141.67))*($B$2/10))/5</f>
        <v>42.8605165767858</v>
      </c>
    </row>
    <row r="24" spans="1:7">
      <c r="A24" s="2" t="s">
        <v>101</v>
      </c>
      <c r="B24" s="2" t="n">
        <v>0</v>
      </c>
      <c r="C24" s="2" t="n">
        <v>0</v>
      </c>
      <c r="D24" s="2" t="n">
        <v>100</v>
      </c>
      <c r="E24" s="2" t="n">
        <v>100</v>
      </c>
      <c r="F24" s="2" t="n">
        <v>0</v>
      </c>
      <c r="G24" s="23">
        <f>((100-F24)*($F$2/10)+(E24*$E$2/10)+(D24*$D$2/10)+((100-(C24/3.67)*$C$2/10))+((100-B24/141.67))*($B$2/10))/5</f>
        <v>80</v>
      </c>
    </row>
  </sheetData>
  <pageMargins left="0.79" right="0.79" top="0.79" bottom="0.79" header="0.39" footer="0.39"/>
  <pageSetup paperSize="1" pageOrder="overThenDown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Ray</cp:lastModifiedBy>
  <cp:revision>0</cp:revision>
  <dcterms:created xsi:type="dcterms:W3CDTF">2014-01-12T19:48:29Z</dcterms:created>
  <dcterms:modified xsi:type="dcterms:W3CDTF">2014-02-15T12:04:47Z</dcterms:modified>
</cp:coreProperties>
</file>